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445" windowWidth="15240" windowHeight="78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H113" i="1" l="1"/>
  <c r="D22" i="1"/>
  <c r="E22" i="1"/>
  <c r="F22" i="1"/>
  <c r="F21" i="1"/>
  <c r="G22" i="1"/>
  <c r="G21" i="1"/>
  <c r="H22" i="1"/>
  <c r="H21" i="1"/>
  <c r="I24" i="1"/>
  <c r="I22" i="1"/>
  <c r="I25" i="1"/>
  <c r="J25" i="1"/>
  <c r="I26" i="1"/>
  <c r="J26" i="1"/>
  <c r="D27" i="1"/>
  <c r="E27" i="1"/>
  <c r="F27" i="1"/>
  <c r="G27" i="1"/>
  <c r="H27" i="1"/>
  <c r="I27" i="1"/>
  <c r="I29" i="1"/>
  <c r="J29" i="1"/>
  <c r="J27" i="1"/>
  <c r="I30" i="1"/>
  <c r="J30" i="1"/>
  <c r="D31" i="1"/>
  <c r="E31" i="1"/>
  <c r="F31" i="1"/>
  <c r="G31" i="1"/>
  <c r="H31" i="1"/>
  <c r="I33" i="1"/>
  <c r="I31" i="1"/>
  <c r="I34" i="1"/>
  <c r="J34" i="1"/>
  <c r="I35" i="1"/>
  <c r="J35" i="1"/>
  <c r="I36" i="1"/>
  <c r="J36" i="1"/>
  <c r="I37" i="1"/>
  <c r="J37" i="1"/>
  <c r="I38" i="1"/>
  <c r="J38" i="1"/>
  <c r="I39" i="1"/>
  <c r="J39" i="1"/>
  <c r="D40" i="1"/>
  <c r="D21" i="1" s="1"/>
  <c r="D104" i="1" s="1"/>
  <c r="E40" i="1"/>
  <c r="E21" i="1" s="1"/>
  <c r="E104" i="1" s="1"/>
  <c r="F40" i="1"/>
  <c r="G40" i="1"/>
  <c r="H40" i="1"/>
  <c r="I40" i="1"/>
  <c r="I21" i="1" s="1"/>
  <c r="I42" i="1"/>
  <c r="J42" i="1" s="1"/>
  <c r="J40" i="1" s="1"/>
  <c r="J21" i="1" s="1"/>
  <c r="I43" i="1"/>
  <c r="J43" i="1"/>
  <c r="I44" i="1"/>
  <c r="J44" i="1"/>
  <c r="I45" i="1"/>
  <c r="J45" i="1"/>
  <c r="D55" i="1"/>
  <c r="D53" i="1"/>
  <c r="E55" i="1"/>
  <c r="E53" i="1"/>
  <c r="F55" i="1"/>
  <c r="G55" i="1"/>
  <c r="G53" i="1" s="1"/>
  <c r="G104" i="1" s="1"/>
  <c r="H55" i="1"/>
  <c r="I57" i="1"/>
  <c r="J57" i="1" s="1"/>
  <c r="I58" i="1"/>
  <c r="J58" i="1" s="1"/>
  <c r="I59" i="1"/>
  <c r="J59" i="1" s="1"/>
  <c r="D60" i="1"/>
  <c r="E60" i="1"/>
  <c r="F60" i="1"/>
  <c r="F53" i="1"/>
  <c r="G60" i="1"/>
  <c r="H60" i="1"/>
  <c r="I62" i="1"/>
  <c r="J62" i="1" s="1"/>
  <c r="I63" i="1"/>
  <c r="J63" i="1" s="1"/>
  <c r="I64" i="1"/>
  <c r="J64" i="1" s="1"/>
  <c r="I65" i="1"/>
  <c r="J65" i="1"/>
  <c r="I66" i="1"/>
  <c r="J66" i="1" s="1"/>
  <c r="I67" i="1"/>
  <c r="J67" i="1"/>
  <c r="D68" i="1"/>
  <c r="E68" i="1"/>
  <c r="F68" i="1"/>
  <c r="G68" i="1"/>
  <c r="H68" i="1"/>
  <c r="I68" i="1"/>
  <c r="I70" i="1"/>
  <c r="J70" i="1"/>
  <c r="J68" i="1"/>
  <c r="I71" i="1"/>
  <c r="J71" i="1"/>
  <c r="D72" i="1"/>
  <c r="E72" i="1"/>
  <c r="F72" i="1"/>
  <c r="G72" i="1"/>
  <c r="H72" i="1"/>
  <c r="H53" i="1"/>
  <c r="I74" i="1"/>
  <c r="I72" i="1"/>
  <c r="I75" i="1"/>
  <c r="J75" i="1"/>
  <c r="D83" i="1"/>
  <c r="E83" i="1"/>
  <c r="F83" i="1"/>
  <c r="G83" i="1"/>
  <c r="H83" i="1"/>
  <c r="I85" i="1"/>
  <c r="I83" i="1"/>
  <c r="J85" i="1"/>
  <c r="I86" i="1"/>
  <c r="J86" i="1"/>
  <c r="D87" i="1"/>
  <c r="E87" i="1"/>
  <c r="F87" i="1"/>
  <c r="G87" i="1"/>
  <c r="H87" i="1"/>
  <c r="I87" i="1"/>
  <c r="I89" i="1"/>
  <c r="J89" i="1"/>
  <c r="I90" i="1"/>
  <c r="J90" i="1"/>
  <c r="J87" i="1"/>
  <c r="I91" i="1"/>
  <c r="J91" i="1" s="1"/>
  <c r="D92" i="1"/>
  <c r="E92" i="1"/>
  <c r="F92" i="1"/>
  <c r="G92" i="1"/>
  <c r="H92" i="1"/>
  <c r="I94" i="1"/>
  <c r="I92" i="1" s="1"/>
  <c r="J94" i="1"/>
  <c r="J92" i="1" s="1"/>
  <c r="I95" i="1"/>
  <c r="J95" i="1"/>
  <c r="I96" i="1"/>
  <c r="J96" i="1"/>
  <c r="I97" i="1"/>
  <c r="J97" i="1"/>
  <c r="D98" i="1"/>
  <c r="E98" i="1"/>
  <c r="F98" i="1"/>
  <c r="G98" i="1"/>
  <c r="H98" i="1"/>
  <c r="I100" i="1"/>
  <c r="J100" i="1"/>
  <c r="I101" i="1"/>
  <c r="J101" i="1"/>
  <c r="I102" i="1"/>
  <c r="J102" i="1"/>
  <c r="D115" i="1"/>
  <c r="E115" i="1"/>
  <c r="F115" i="1"/>
  <c r="G115" i="1"/>
  <c r="H115" i="1"/>
  <c r="I117" i="1"/>
  <c r="I115" i="1"/>
  <c r="J117" i="1"/>
  <c r="I118" i="1"/>
  <c r="J118" i="1"/>
  <c r="I119" i="1"/>
  <c r="J119" i="1"/>
  <c r="I120" i="1"/>
  <c r="J120" i="1"/>
  <c r="I121" i="1"/>
  <c r="J121" i="1"/>
  <c r="D122" i="1"/>
  <c r="E122" i="1"/>
  <c r="F122" i="1"/>
  <c r="G122" i="1"/>
  <c r="H122" i="1"/>
  <c r="I124" i="1"/>
  <c r="J124" i="1"/>
  <c r="J122" i="1"/>
  <c r="I125" i="1"/>
  <c r="J125" i="1"/>
  <c r="I126" i="1"/>
  <c r="J126" i="1"/>
  <c r="E127" i="1"/>
  <c r="E113" i="1" s="1"/>
  <c r="F127" i="1"/>
  <c r="F113" i="1"/>
  <c r="G127" i="1"/>
  <c r="I128" i="1"/>
  <c r="I127" i="1" s="1"/>
  <c r="I129" i="1"/>
  <c r="E130" i="1"/>
  <c r="F130" i="1"/>
  <c r="G130" i="1"/>
  <c r="G113" i="1" s="1"/>
  <c r="I132" i="1"/>
  <c r="I130" i="1" s="1"/>
  <c r="J130" i="1" s="1"/>
  <c r="I133" i="1"/>
  <c r="D141" i="1"/>
  <c r="E141" i="1"/>
  <c r="F141" i="1"/>
  <c r="I141" i="1"/>
  <c r="I143" i="1"/>
  <c r="J143" i="1"/>
  <c r="I144" i="1"/>
  <c r="J144" i="1"/>
  <c r="J141" i="1"/>
  <c r="D145" i="1"/>
  <c r="D113" i="1"/>
  <c r="E145" i="1"/>
  <c r="F145" i="1"/>
  <c r="G145" i="1"/>
  <c r="H145" i="1"/>
  <c r="I147" i="1"/>
  <c r="J147" i="1"/>
  <c r="I148" i="1"/>
  <c r="I145" i="1"/>
  <c r="J148" i="1"/>
  <c r="J145" i="1"/>
  <c r="J98" i="1"/>
  <c r="J83" i="1"/>
  <c r="J115" i="1"/>
  <c r="H104" i="1"/>
  <c r="F104" i="1"/>
  <c r="J24" i="1"/>
  <c r="J22" i="1"/>
  <c r="J74" i="1"/>
  <c r="J72" i="1"/>
  <c r="I98" i="1"/>
  <c r="I122" i="1"/>
  <c r="J33" i="1"/>
  <c r="J31" i="1"/>
  <c r="J60" i="1" l="1"/>
  <c r="J127" i="1"/>
  <c r="J113" i="1" s="1"/>
  <c r="I113" i="1"/>
  <c r="J55" i="1"/>
  <c r="J53" i="1" s="1"/>
  <c r="I55" i="1"/>
  <c r="I53" i="1" s="1"/>
  <c r="I104" i="1" s="1"/>
  <c r="I60" i="1"/>
</calcChain>
</file>

<file path=xl/sharedStrings.xml><?xml version="1.0" encoding="utf-8"?>
<sst xmlns="http://schemas.openxmlformats.org/spreadsheetml/2006/main" count="485" uniqueCount="280">
  <si>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</si>
  <si>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</si>
  <si>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</si>
  <si>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</si>
  <si>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</si>
  <si>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</si>
  <si>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</si>
  <si>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</si>
  <si>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</si>
  <si>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</si>
  <si>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</si>
  <si>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</si>
  <si>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</si>
  <si>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        Исполнено плановых назначений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</si>
  <si>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</si>
  <si>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</si>
  <si>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</si>
  <si>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</si>
  <si>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</si>
  <si>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</si>
  <si>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</si>
  <si>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</si>
  <si>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</si>
  <si>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</si>
  <si>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</si>
  <si>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</si>
  <si>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</si>
  <si>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</si>
  <si>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</si>
  <si>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</si>
  <si>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</si>
  <si>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</si>
  <si>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</si>
  <si>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</si>
  <si>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</si>
  <si>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</si>
  <si>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</si>
  <si>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</si>
  <si>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</si>
  <si>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</si>
  <si>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</si>
  <si>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t>010</t>
  </si>
  <si>
    <t>030</t>
  </si>
  <si>
    <t>120</t>
  </si>
  <si>
    <t xml:space="preserve">                           из них:</t>
  </si>
  <si>
    <t>от аренды активов</t>
  </si>
  <si>
    <t>101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</si>
  <si>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</si>
  <si>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</si>
  <si>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</si>
  <si>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</si>
  <si>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</si>
  <si>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</si>
  <si>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</si>
  <si>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</si>
  <si>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</si>
  <si>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</si>
  <si>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</si>
  <si>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</si>
  <si>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</si>
  <si>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</si>
  <si>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>090</t>
  </si>
  <si>
    <t>х</t>
  </si>
  <si>
    <t>092</t>
  </si>
  <si>
    <t>096</t>
  </si>
  <si>
    <t>100</t>
  </si>
  <si>
    <t>180</t>
  </si>
  <si>
    <t>субсидии на выполнение государственного (муниципального) задания</t>
  </si>
  <si>
    <t>102</t>
  </si>
  <si>
    <t>бюджетные инвестиции</t>
  </si>
  <si>
    <t>103</t>
  </si>
  <si>
    <t>иные доходы</t>
  </si>
  <si>
    <t>104</t>
  </si>
  <si>
    <t>2. Расходы учреждения</t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</si>
  <si>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</si>
  <si>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</si>
  <si>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</si>
  <si>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</si>
  <si>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</si>
  <si>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</si>
  <si>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</si>
  <si>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</si>
  <si>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</si>
  <si>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</si>
  <si>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</si>
  <si>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</si>
  <si>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</si>
  <si>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</si>
  <si>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</si>
  <si>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</si>
  <si>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</si>
  <si>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</si>
  <si>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</si>
  <si>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</si>
  <si>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</si>
  <si>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</si>
  <si>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</si>
  <si>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</si>
  <si>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</si>
  <si>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</si>
  <si>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</si>
  <si>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</si>
  <si>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</si>
  <si>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</si>
  <si>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</si>
  <si>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</si>
  <si>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</si>
  <si>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</si>
  <si>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</si>
  <si>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</si>
  <si>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</si>
  <si>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</si>
  <si>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</si>
  <si>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</si>
  <si>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</si>
  <si>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</si>
  <si>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</si>
  <si>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</si>
  <si>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</si>
  <si>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</si>
  <si>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</si>
  <si>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</si>
  <si>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</si>
  <si>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</si>
  <si>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</si>
  <si>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</si>
  <si>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</si>
  <si>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</si>
  <si>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</si>
  <si>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</si>
  <si>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</si>
  <si>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</si>
  <si>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</si>
  <si>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>290</t>
  </si>
  <si>
    <t>300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</si>
  <si>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</si>
  <si>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</si>
  <si>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</si>
  <si>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</si>
  <si>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</si>
  <si>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</si>
  <si>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</si>
  <si>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</si>
  <si>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</si>
  <si>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</si>
  <si>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</si>
  <si>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</si>
  <si>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</si>
  <si>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</si>
  <si>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</si>
  <si>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</si>
  <si>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</si>
  <si>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</si>
  <si>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</si>
  <si>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</si>
  <si>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</si>
  <si>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</si>
  <si>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t xml:space="preserve">      в том числе:</t>
  </si>
  <si>
    <t xml:space="preserve">                            из них:</t>
  </si>
  <si>
    <t>521</t>
  </si>
  <si>
    <t>поступления от погашения займов (ссуд)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</si>
  <si>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</si>
  <si>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</si>
  <si>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</si>
  <si>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</si>
  <si>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</si>
  <si>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</si>
  <si>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</si>
  <si>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</si>
  <si>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</si>
  <si>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</si>
  <si>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</si>
  <si>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</si>
  <si>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</si>
  <si>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</si>
  <si>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</si>
  <si>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</si>
  <si>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</si>
  <si>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</si>
  <si>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</si>
  <si>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</si>
  <si>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</si>
  <si>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</si>
  <si>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</si>
  <si>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</si>
  <si>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</si>
  <si>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</si>
  <si>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</si>
  <si>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</si>
  <si>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</si>
  <si>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</si>
  <si>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</si>
  <si>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</si>
  <si>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</si>
  <si>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</si>
  <si>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</si>
  <si>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</si>
  <si>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</si>
  <si>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</si>
  <si>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</si>
  <si>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</si>
  <si>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</si>
  <si>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</si>
  <si>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</si>
  <si>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</si>
  <si>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</si>
  <si>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</si>
  <si>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</si>
  <si>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</si>
  <si>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</si>
  <si>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</si>
  <si>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</si>
  <si>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</si>
  <si>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</si>
  <si>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</si>
  <si>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</si>
  <si>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</si>
  <si>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</si>
  <si>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</si>
  <si>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</si>
  <si>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</si>
  <si>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</si>
  <si>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</si>
  <si>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</si>
  <si>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</si>
  <si>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</si>
  <si>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</si>
  <si>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</si>
  <si>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</si>
  <si>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</si>
  <si>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</si>
  <si>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</si>
  <si>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</si>
  <si>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</si>
  <si>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</si>
  <si>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</si>
  <si>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</si>
  <si>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</si>
  <si>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</si>
  <si>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</si>
  <si>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</si>
  <si>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</si>
  <si>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</si>
  <si>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</si>
  <si>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</si>
  <si>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</si>
  <si>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</si>
  <si>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</si>
  <si>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12480838</t>
  </si>
  <si>
    <t>Муниципальное автономное общеобразовательное учреждение Омутинская средняя общеобразовательная школа № 1</t>
  </si>
  <si>
    <t>Мормышева Нина Ильинична</t>
  </si>
  <si>
    <t>Казаринова Елена Владимировна</t>
  </si>
  <si>
    <t>01 января 2015 г.</t>
  </si>
  <si>
    <t>4.субсидия на выполнение государственного (муниципального) задания</t>
  </si>
  <si>
    <t>01.01.2015</t>
  </si>
  <si>
    <t>ГОД</t>
  </si>
  <si>
    <t>Внутренние источники</t>
  </si>
  <si>
    <t>Изменение остатков расчетов по внутренним привлечениям средств</t>
  </si>
  <si>
    <t>Доходы - всего</t>
  </si>
  <si>
    <t>Доходы от собственности</t>
  </si>
  <si>
    <t>прочие выплаты</t>
  </si>
  <si>
    <t>Безвозмездные  поступления от бюджетов</t>
  </si>
  <si>
    <t>Расходы по приобретению нефинансовых активов</t>
  </si>
  <si>
    <t>субсдии на иные цели</t>
  </si>
  <si>
    <t>основных средств</t>
  </si>
  <si>
    <t>Источники финансирования дефицита средств - всего (стр.520+стр.620+стр.700+стр.820+стр.830)</t>
  </si>
  <si>
    <t>Расходы - всего</t>
  </si>
  <si>
    <t>Доходы от операций с активами</t>
  </si>
  <si>
    <t>выплаты по предоставлению займов (ссуд)</t>
  </si>
  <si>
    <t>Прочие расходы</t>
  </si>
  <si>
    <t>Расходы по приобретению финансовых активов</t>
  </si>
  <si>
    <t>увеличение остатков средств учреждения</t>
  </si>
  <si>
    <t>Безвозмездные перечисления бюджетам</t>
  </si>
  <si>
    <t>Социальное обеспечение</t>
  </si>
  <si>
    <t>Изменение остатков по внутренним расчетам</t>
  </si>
  <si>
    <t>Обслуживание долговых обязательств</t>
  </si>
  <si>
    <t>Безвозмездные перечисления организациям</t>
  </si>
  <si>
    <t>Доходы от оказания платных услуг (работ)</t>
  </si>
  <si>
    <t>Прочие доходы</t>
  </si>
  <si>
    <t>71401000000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</si>
</sst>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28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19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3" xfId="0" applyFont="1" applyFill="1" applyBorder="1" applyAlignment="1">
      <alignment horizontal="left" wrapText="1"/>
    </xf>
    <xf numFmtId="49" fontId="6" fillId="19" borderId="24" xfId="0" applyNumberFormat="1" applyFont="1" applyFill="1" applyBorder="1" applyAlignment="1">
      <alignment horizontal="center" wrapText="1"/>
    </xf>
    <xf numFmtId="49" fontId="6" fillId="19" borderId="25" xfId="0" applyNumberFormat="1" applyFont="1" applyFill="1" applyBorder="1" applyAlignment="1">
      <alignment horizontal="center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7" xfId="0" applyNumberFormat="1" applyFont="1" applyFill="1" applyBorder="1" applyAlignment="1">
      <alignment horizontal="center"/>
    </xf>
    <xf numFmtId="49" fontId="2" fillId="19" borderId="18" xfId="0" applyNumberFormat="1" applyFont="1" applyFill="1" applyBorder="1" applyAlignment="1">
      <alignment horizontal="center"/>
    </xf>
    <xf numFmtId="0" fontId="7" fillId="19" borderId="22" xfId="0" applyFont="1" applyFill="1" applyBorder="1" applyAlignment="1">
      <alignment horizontal="left" wrapText="1"/>
    </xf>
    <xf numFmtId="49" fontId="2" fillId="19" borderId="28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49" fontId="2" fillId="19" borderId="30" xfId="0" applyNumberFormat="1" applyFont="1" applyFill="1" applyBorder="1" applyAlignment="1">
      <alignment horizontal="center"/>
    </xf>
    <xf numFmtId="0" fontId="7" fillId="19" borderId="22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31" xfId="0" applyFont="1" applyFill="1" applyBorder="1" applyAlignment="1">
      <alignment horizontal="left" wrapText="1"/>
    </xf>
    <xf numFmtId="49" fontId="2" fillId="19" borderId="32" xfId="0" applyNumberFormat="1" applyFont="1" applyFill="1" applyBorder="1" applyAlignment="1">
      <alignment horizontal="center"/>
    </xf>
    <xf numFmtId="0" fontId="2" fillId="19" borderId="31" xfId="0" applyFont="1" applyFill="1" applyBorder="1" applyAlignment="1">
      <alignment horizontal="left" wrapText="1" indent="2"/>
    </xf>
    <xf numFmtId="0" fontId="6" fillId="19" borderId="29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20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5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2" fillId="19" borderId="36" xfId="0" applyFont="1" applyFill="1" applyBorder="1" applyAlignment="1">
      <alignment horizontal="left" wrapText="1"/>
    </xf>
    <xf numFmtId="49" fontId="2" fillId="19" borderId="17" xfId="0" applyNumberFormat="1" applyFont="1" applyFill="1" applyBorder="1" applyAlignment="1">
      <alignment horizontal="center"/>
    </xf>
    <xf numFmtId="49" fontId="2" fillId="19" borderId="37" xfId="0" applyNumberFormat="1" applyFont="1" applyFill="1" applyBorder="1" applyAlignment="1">
      <alignment horizontal="center"/>
    </xf>
    <xf numFmtId="49" fontId="6" fillId="19" borderId="38" xfId="0" applyNumberFormat="1" applyFont="1" applyFill="1" applyBorder="1" applyAlignment="1">
      <alignment horizontal="center" wrapText="1"/>
    </xf>
    <xf numFmtId="49" fontId="6" fillId="19" borderId="39" xfId="0" applyNumberFormat="1" applyFont="1" applyFill="1" applyBorder="1" applyAlignment="1">
      <alignment horizontal="center" wrapText="1"/>
    </xf>
    <xf numFmtId="49" fontId="2" fillId="19" borderId="40" xfId="0" applyNumberFormat="1" applyFont="1" applyFill="1" applyBorder="1" applyAlignment="1">
      <alignment horizontal="center"/>
    </xf>
    <xf numFmtId="49" fontId="2" fillId="19" borderId="41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0" fontId="2" fillId="19" borderId="22" xfId="0" applyFont="1" applyFill="1" applyBorder="1" applyAlignment="1">
      <alignment horizontal="left" wrapText="1" indent="3"/>
    </xf>
    <xf numFmtId="0" fontId="5" fillId="19" borderId="29" xfId="0" applyFont="1" applyFill="1" applyBorder="1" applyAlignment="1">
      <alignment horizontal="left" wrapText="1"/>
    </xf>
    <xf numFmtId="0" fontId="6" fillId="19" borderId="42" xfId="0" applyFont="1" applyFill="1" applyBorder="1" applyAlignment="1">
      <alignment horizontal="center" wrapText="1"/>
    </xf>
    <xf numFmtId="0" fontId="5" fillId="19" borderId="22" xfId="0" applyFont="1" applyFill="1" applyBorder="1" applyAlignment="1">
      <alignment horizontal="left" wrapText="1"/>
    </xf>
    <xf numFmtId="49" fontId="6" fillId="19" borderId="43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7" xfId="0" applyNumberFormat="1" applyFont="1" applyFill="1" applyBorder="1" applyAlignment="1">
      <alignment horizontal="center" wrapText="1"/>
    </xf>
    <xf numFmtId="49" fontId="6" fillId="19" borderId="19" xfId="0" applyNumberFormat="1" applyFont="1" applyFill="1" applyBorder="1" applyAlignment="1">
      <alignment horizontal="center" wrapText="1"/>
    </xf>
    <xf numFmtId="0" fontId="8" fillId="19" borderId="22" xfId="0" applyFont="1" applyFill="1" applyBorder="1" applyAlignment="1">
      <alignment horizontal="left" wrapText="1" indent="1"/>
    </xf>
    <xf numFmtId="49" fontId="6" fillId="19" borderId="30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2" xfId="0" applyFont="1" applyFill="1" applyBorder="1" applyAlignment="1">
      <alignment horizontal="left" wrapText="1" indent="3"/>
    </xf>
    <xf numFmtId="49" fontId="6" fillId="19" borderId="28" xfId="0" applyNumberFormat="1" applyFont="1" applyFill="1" applyBorder="1" applyAlignment="1">
      <alignment horizontal="center" wrapText="1"/>
    </xf>
    <xf numFmtId="0" fontId="6" fillId="19" borderId="36" xfId="0" applyFont="1" applyFill="1" applyBorder="1" applyAlignment="1">
      <alignment horizontal="left" wrapText="1" indent="2"/>
    </xf>
    <xf numFmtId="49" fontId="6" fillId="19" borderId="32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164" fontId="2" fillId="19" borderId="18" xfId="0" applyNumberFormat="1" applyFont="1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5" xfId="0" applyNumberFormat="1" applyFont="1" applyFill="1" applyBorder="1" applyAlignment="1">
      <alignment horizontal="center"/>
    </xf>
    <xf numFmtId="164" fontId="2" fillId="19" borderId="25" xfId="0" applyNumberFormat="1" applyFont="1" applyFill="1" applyBorder="1" applyAlignment="1">
      <alignment horizontal="center"/>
    </xf>
    <xf numFmtId="164" fontId="2" fillId="19" borderId="26" xfId="0" applyNumberFormat="1" applyFont="1" applyFill="1" applyBorder="1" applyAlignment="1">
      <alignment horizontal="center"/>
    </xf>
    <xf numFmtId="164" fontId="6" fillId="19" borderId="19" xfId="0" applyNumberFormat="1" applyFont="1" applyFill="1" applyBorder="1" applyAlignment="1">
      <alignment horizontal="center" wrapText="1"/>
    </xf>
    <xf numFmtId="164" fontId="2" fillId="19" borderId="46" xfId="0" applyNumberFormat="1" applyFont="1" applyFill="1" applyBorder="1" applyAlignment="1">
      <alignment horizontal="center"/>
    </xf>
    <xf numFmtId="164" fontId="2" fillId="19" borderId="32" xfId="0" applyNumberFormat="1" applyFont="1" applyFill="1" applyBorder="1" applyAlignment="1">
      <alignment horizontal="center"/>
    </xf>
    <xf numFmtId="164" fontId="2" fillId="19" borderId="47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19" borderId="2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Fill="1" applyBorder="1" applyAlignment="1" applyProtection="1">
      <alignment horizontal="center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2" fillId="0" borderId="49" xfId="0" applyNumberFormat="1" applyFont="1" applyBorder="1" applyAlignment="1">
      <alignment horizontal="center"/>
    </xf>
    <xf numFmtId="49" fontId="2" fillId="0" borderId="5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1" xfId="0" applyNumberFormat="1" applyFont="1" applyFill="1" applyBorder="1" applyAlignment="1">
      <alignment horizontal="center"/>
    </xf>
    <xf numFmtId="164" fontId="2" fillId="19" borderId="52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9" xfId="0" applyNumberFormat="1" applyFont="1" applyFill="1" applyBorder="1" applyAlignment="1">
      <alignment horizontal="right"/>
    </xf>
    <xf numFmtId="164" fontId="2" fillId="21" borderId="53" xfId="0" applyNumberFormat="1" applyFont="1" applyFill="1" applyBorder="1" applyAlignment="1">
      <alignment horizontal="right"/>
    </xf>
    <xf numFmtId="164" fontId="2" fillId="22" borderId="25" xfId="0" applyNumberFormat="1" applyFont="1" applyFill="1" applyBorder="1" applyAlignment="1">
      <alignment horizontal="right"/>
    </xf>
    <xf numFmtId="164" fontId="2" fillId="22" borderId="46" xfId="0" applyNumberFormat="1" applyFont="1" applyFill="1" applyBorder="1" applyAlignment="1">
      <alignment horizontal="right"/>
    </xf>
    <xf numFmtId="164" fontId="2" fillId="0" borderId="25" xfId="0" applyNumberFormat="1" applyFont="1" applyBorder="1" applyAlignment="1" applyProtection="1">
      <alignment horizontal="right"/>
      <protection locked="0"/>
    </xf>
    <xf numFmtId="164" fontId="2" fillId="0" borderId="26" xfId="0" applyNumberFormat="1" applyFont="1" applyBorder="1" applyAlignment="1" applyProtection="1">
      <alignment horizontal="right"/>
      <protection locked="0"/>
    </xf>
    <xf numFmtId="164" fontId="2" fillId="23" borderId="26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2" borderId="25" xfId="0" applyNumberFormat="1" applyFont="1" applyFill="1" applyBorder="1" applyAlignment="1" applyProtection="1">
      <alignment horizontal="right"/>
    </xf>
    <xf numFmtId="164" fontId="2" fillId="22" borderId="46" xfId="0" applyNumberFormat="1" applyFont="1" applyFill="1" applyBorder="1" applyAlignment="1" applyProtection="1">
      <alignment horizontal="right"/>
    </xf>
    <xf numFmtId="164" fontId="2" fillId="23" borderId="26" xfId="0" applyNumberFormat="1" applyFont="1" applyFill="1" applyBorder="1" applyAlignment="1" applyProtection="1">
      <alignment horizontal="right"/>
    </xf>
    <xf numFmtId="164" fontId="2" fillId="23" borderId="52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3" borderId="54" xfId="0" applyNumberFormat="1" applyFont="1" applyFill="1" applyBorder="1" applyAlignment="1" applyProtection="1">
      <alignment horizontal="right"/>
    </xf>
    <xf numFmtId="164" fontId="2" fillId="22" borderId="26" xfId="0" applyNumberFormat="1" applyFont="1" applyFill="1" applyBorder="1" applyAlignment="1">
      <alignment horizontal="right"/>
    </xf>
    <xf numFmtId="164" fontId="2" fillId="22" borderId="52" xfId="0" applyNumberFormat="1" applyFont="1" applyFill="1" applyBorder="1" applyAlignment="1">
      <alignment horizontal="right"/>
    </xf>
    <xf numFmtId="164" fontId="2" fillId="22" borderId="39" xfId="0" applyNumberFormat="1" applyFont="1" applyFill="1" applyBorder="1" applyAlignment="1">
      <alignment horizontal="right"/>
    </xf>
    <xf numFmtId="164" fontId="2" fillId="22" borderId="53" xfId="0" applyNumberFormat="1" applyFont="1" applyFill="1" applyBorder="1" applyAlignment="1">
      <alignment horizontal="right"/>
    </xf>
    <xf numFmtId="164" fontId="2" fillId="22" borderId="32" xfId="0" applyNumberFormat="1" applyFont="1" applyFill="1" applyBorder="1" applyAlignment="1">
      <alignment horizontal="right"/>
    </xf>
    <xf numFmtId="164" fontId="2" fillId="0" borderId="32" xfId="0" applyNumberFormat="1" applyFont="1" applyBorder="1" applyAlignment="1" applyProtection="1">
      <alignment horizontal="right"/>
      <protection locked="0"/>
    </xf>
    <xf numFmtId="164" fontId="2" fillId="22" borderId="26" xfId="0" applyNumberFormat="1" applyFont="1" applyFill="1" applyBorder="1" applyAlignment="1" applyProtection="1">
      <alignment horizontal="right"/>
    </xf>
    <xf numFmtId="164" fontId="2" fillId="0" borderId="20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1" xfId="0" applyNumberFormat="1" applyFont="1" applyFill="1" applyBorder="1" applyAlignment="1">
      <alignment horizontal="right"/>
    </xf>
    <xf numFmtId="164" fontId="2" fillId="24" borderId="55" xfId="0" applyNumberFormat="1" applyFont="1" applyFill="1" applyBorder="1" applyAlignment="1">
      <alignment horizontal="right"/>
    </xf>
    <xf numFmtId="164" fontId="6" fillId="21" borderId="43" xfId="0" applyNumberFormat="1" applyFont="1" applyFill="1" applyBorder="1" applyAlignment="1">
      <alignment horizontal="right"/>
    </xf>
    <xf numFmtId="164" fontId="2" fillId="21" borderId="25" xfId="0" applyNumberFormat="1" applyFont="1" applyFill="1" applyBorder="1" applyAlignment="1">
      <alignment horizontal="right"/>
    </xf>
    <xf numFmtId="164" fontId="2" fillId="18" borderId="25" xfId="0" applyNumberFormat="1" applyFont="1" applyFill="1" applyBorder="1" applyAlignment="1" applyProtection="1">
      <alignment horizontal="right"/>
      <protection locked="0"/>
    </xf>
    <xf numFmtId="164" fontId="2" fillId="18" borderId="26" xfId="0" applyNumberFormat="1" applyFont="1" applyFill="1" applyBorder="1" applyAlignment="1" applyProtection="1">
      <alignment horizontal="right"/>
      <protection locked="0"/>
    </xf>
    <xf numFmtId="164" fontId="2" fillId="0" borderId="25" xfId="0" applyNumberFormat="1" applyFont="1" applyFill="1" applyBorder="1" applyAlignment="1" applyProtection="1">
      <alignment horizontal="right"/>
      <protection locked="0"/>
    </xf>
    <xf numFmtId="164" fontId="2" fillId="0" borderId="26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0" borderId="32" xfId="0" applyNumberFormat="1" applyFont="1" applyFill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45" xfId="0" applyNumberFormat="1" applyFont="1" applyFill="1" applyBorder="1" applyAlignment="1" applyProtection="1">
      <alignment horizontal="right"/>
    </xf>
    <xf numFmtId="164" fontId="2" fillId="23" borderId="46" xfId="0" applyNumberFormat="1" applyFont="1" applyFill="1" applyBorder="1" applyAlignment="1" applyProtection="1">
      <alignment horizontal="right"/>
    </xf>
    <xf numFmtId="164" fontId="2" fillId="23" borderId="51" xfId="0" applyNumberFormat="1" applyFont="1" applyFill="1" applyBorder="1" applyAlignment="1" applyProtection="1">
      <alignment horizontal="right"/>
    </xf>
    <xf numFmtId="14" fontId="2" fillId="0" borderId="56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49" fontId="6" fillId="0" borderId="5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0" xfId="0" applyFont="1" applyAlignment="1">
      <alignment horizontal="left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horizontal="left" indent="1"/>
    </xf>
    <xf numFmtId="0" fontId="1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6" fillId="0" borderId="11" xfId="0" applyNumberFormat="1" applyFont="1" applyBorder="1" applyAlignment="1" applyProtection="1">
      <alignment horizontal="center" wrapText="1"/>
      <protection locked="0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63"/>
  <sheetViews>
    <sheetView tabSelected="1" workbookViewId="0">
      <selection sqref="A1:I1"/>
    </sheetView>
  </sheetViews>
  <sheetFormatPr defaultRowHeight="12.75" x14ac:dyDescent="0.2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 x14ac:dyDescent="0.25">
      <c r="A1" s="173" t="s">
        <v>237</v>
      </c>
      <c r="B1" s="174"/>
      <c r="C1" s="174"/>
      <c r="D1" s="174"/>
      <c r="E1" s="174"/>
      <c r="F1" s="174"/>
      <c r="G1" s="174"/>
      <c r="H1" s="174"/>
      <c r="I1" s="174"/>
      <c r="J1" s="1"/>
    </row>
    <row r="2" spans="1:11" ht="15" customHeight="1" x14ac:dyDescent="0.2">
      <c r="A2" s="175" t="s">
        <v>238</v>
      </c>
      <c r="B2" s="176"/>
      <c r="C2" s="176"/>
      <c r="D2" s="176"/>
      <c r="E2" s="176"/>
      <c r="F2" s="176"/>
      <c r="G2" s="176"/>
      <c r="H2" s="176"/>
      <c r="I2" s="176"/>
    </row>
    <row r="3" spans="1:11" ht="14.1" customHeight="1" thickBot="1" x14ac:dyDescent="0.3">
      <c r="A3" s="173"/>
      <c r="B3" s="174"/>
      <c r="C3" s="174"/>
      <c r="D3" s="174"/>
      <c r="E3" s="174"/>
      <c r="F3" s="174"/>
      <c r="G3" s="174"/>
      <c r="H3" s="174"/>
      <c r="I3" s="174"/>
      <c r="J3" s="2" t="s">
        <v>0</v>
      </c>
    </row>
    <row r="4" spans="1:11" ht="14.1" customHeight="1" x14ac:dyDescent="0.2">
      <c r="B4" s="4"/>
      <c r="C4" s="4"/>
      <c r="D4" s="4"/>
      <c r="E4" s="4"/>
      <c r="F4" s="4"/>
      <c r="G4" s="4"/>
      <c r="H4" s="4"/>
      <c r="I4" s="123" t="s">
        <v>214</v>
      </c>
      <c r="J4" s="118" t="s">
        <v>1</v>
      </c>
      <c r="K4">
        <v>5</v>
      </c>
    </row>
    <row r="5" spans="1:11" ht="14.1" customHeight="1" x14ac:dyDescent="0.2">
      <c r="A5" s="4"/>
      <c r="B5" s="4"/>
      <c r="C5" s="4"/>
      <c r="D5" s="11" t="s">
        <v>201</v>
      </c>
      <c r="E5" s="177" t="s">
        <v>252</v>
      </c>
      <c r="F5" s="177"/>
      <c r="G5" s="110"/>
      <c r="H5" s="110"/>
      <c r="I5" s="123" t="s">
        <v>215</v>
      </c>
      <c r="J5" s="168">
        <v>42005</v>
      </c>
      <c r="K5">
        <v>500</v>
      </c>
    </row>
    <row r="6" spans="1:11" s="8" customFormat="1" ht="22.5" customHeight="1" x14ac:dyDescent="0.2">
      <c r="A6" s="6" t="s">
        <v>2</v>
      </c>
      <c r="B6" s="178" t="s">
        <v>249</v>
      </c>
      <c r="C6" s="178"/>
      <c r="D6" s="178"/>
      <c r="E6" s="178"/>
      <c r="F6" s="178"/>
      <c r="G6" s="178"/>
      <c r="H6" s="178"/>
      <c r="I6" s="7" t="s">
        <v>216</v>
      </c>
      <c r="J6" s="119" t="s">
        <v>248</v>
      </c>
      <c r="K6" s="8" t="s">
        <v>254</v>
      </c>
    </row>
    <row r="7" spans="1:11" s="8" customFormat="1" x14ac:dyDescent="0.2">
      <c r="A7" s="6" t="s">
        <v>3</v>
      </c>
      <c r="B7" s="172"/>
      <c r="C7" s="172"/>
      <c r="D7" s="172"/>
      <c r="E7" s="172"/>
      <c r="F7" s="172"/>
      <c r="G7" s="172"/>
      <c r="H7" s="172"/>
      <c r="I7" s="7"/>
      <c r="J7" s="119"/>
    </row>
    <row r="8" spans="1:11" s="8" customFormat="1" x14ac:dyDescent="0.2">
      <c r="A8" s="6" t="s">
        <v>4</v>
      </c>
      <c r="B8" s="172"/>
      <c r="C8" s="172"/>
      <c r="D8" s="172"/>
      <c r="E8" s="172"/>
      <c r="F8" s="172"/>
      <c r="G8" s="172"/>
      <c r="H8" s="172"/>
      <c r="I8" s="9" t="s">
        <v>247</v>
      </c>
      <c r="J8" s="119" t="s">
        <v>279</v>
      </c>
      <c r="K8" s="8">
        <v>3</v>
      </c>
    </row>
    <row r="9" spans="1:11" x14ac:dyDescent="0.2">
      <c r="A9" s="10" t="s">
        <v>5</v>
      </c>
      <c r="B9" s="10"/>
      <c r="C9" s="10"/>
      <c r="D9" s="10"/>
      <c r="E9" s="5"/>
      <c r="F9" s="5"/>
      <c r="G9" s="5"/>
      <c r="H9" s="5"/>
      <c r="I9" s="11" t="s">
        <v>216</v>
      </c>
      <c r="J9" s="120"/>
    </row>
    <row r="10" spans="1:11" x14ac:dyDescent="0.2">
      <c r="A10" s="10" t="s">
        <v>6</v>
      </c>
      <c r="B10" s="170"/>
      <c r="C10" s="170"/>
      <c r="D10" s="170"/>
      <c r="E10" s="170"/>
      <c r="F10" s="170"/>
      <c r="G10" s="170"/>
      <c r="H10" s="170"/>
      <c r="I10" s="11" t="s">
        <v>7</v>
      </c>
      <c r="J10" s="120"/>
      <c r="K10">
        <v>7220003137</v>
      </c>
    </row>
    <row r="11" spans="1:11" x14ac:dyDescent="0.2">
      <c r="A11" s="10" t="s">
        <v>8</v>
      </c>
      <c r="B11" s="171" t="s">
        <v>253</v>
      </c>
      <c r="C11" s="171"/>
      <c r="D11" s="171"/>
      <c r="E11" s="171"/>
      <c r="F11" s="171"/>
      <c r="G11" s="171"/>
      <c r="H11" s="171"/>
      <c r="I11" s="11"/>
      <c r="J11" s="121"/>
      <c r="K11" t="s">
        <v>255</v>
      </c>
    </row>
    <row r="12" spans="1:11" ht="14.1" customHeight="1" x14ac:dyDescent="0.2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21"/>
    </row>
    <row r="13" spans="1:11" ht="12" customHeight="1" thickBot="1" x14ac:dyDescent="0.25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217</v>
      </c>
      <c r="J13" s="122" t="s">
        <v>11</v>
      </c>
    </row>
    <row r="14" spans="1:11" ht="14.25" customHeight="1" x14ac:dyDescent="0.25">
      <c r="A14" s="189" t="s">
        <v>12</v>
      </c>
      <c r="B14" s="189"/>
      <c r="C14" s="189"/>
      <c r="D14" s="189"/>
      <c r="E14" s="189"/>
      <c r="F14" s="189"/>
      <c r="G14" s="189"/>
      <c r="H14" s="189"/>
      <c r="I14" s="12"/>
      <c r="J14" s="12"/>
    </row>
    <row r="15" spans="1:11" ht="5.25" customHeight="1" x14ac:dyDescent="0.2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 x14ac:dyDescent="0.2">
      <c r="A16" s="19"/>
      <c r="B16" s="20"/>
      <c r="C16" s="20"/>
      <c r="D16" s="21"/>
      <c r="E16" s="22"/>
      <c r="F16" s="23" t="s">
        <v>13</v>
      </c>
      <c r="G16" s="23"/>
      <c r="H16" s="24"/>
      <c r="J16" s="25"/>
    </row>
    <row r="17" spans="1:10" ht="9.9499999999999993" customHeight="1" x14ac:dyDescent="0.2">
      <c r="A17" s="20" t="s">
        <v>14</v>
      </c>
      <c r="B17" s="20" t="s">
        <v>15</v>
      </c>
      <c r="C17" s="20" t="s">
        <v>16</v>
      </c>
      <c r="D17" s="21" t="s">
        <v>17</v>
      </c>
      <c r="E17" s="26" t="s">
        <v>18</v>
      </c>
      <c r="F17" s="27" t="s">
        <v>18</v>
      </c>
      <c r="G17" s="28" t="s">
        <v>18</v>
      </c>
      <c r="H17" s="28"/>
      <c r="I17" s="29"/>
      <c r="J17" s="25" t="s">
        <v>19</v>
      </c>
    </row>
    <row r="18" spans="1:10" ht="9.9499999999999993" customHeight="1" x14ac:dyDescent="0.2">
      <c r="A18" s="19"/>
      <c r="B18" s="20" t="s">
        <v>20</v>
      </c>
      <c r="C18" s="20" t="s">
        <v>21</v>
      </c>
      <c r="D18" s="21" t="s">
        <v>22</v>
      </c>
      <c r="E18" s="30" t="s">
        <v>23</v>
      </c>
      <c r="F18" s="21" t="s">
        <v>24</v>
      </c>
      <c r="G18" s="21" t="s">
        <v>25</v>
      </c>
      <c r="H18" s="21" t="s">
        <v>26</v>
      </c>
      <c r="I18" s="21" t="s">
        <v>27</v>
      </c>
      <c r="J18" s="25" t="s">
        <v>22</v>
      </c>
    </row>
    <row r="19" spans="1:10" ht="9.9499999999999993" customHeight="1" x14ac:dyDescent="0.2">
      <c r="A19" s="19"/>
      <c r="B19" s="20" t="s">
        <v>28</v>
      </c>
      <c r="C19" s="20" t="s">
        <v>29</v>
      </c>
      <c r="D19" s="21" t="s">
        <v>30</v>
      </c>
      <c r="E19" s="30" t="s">
        <v>31</v>
      </c>
      <c r="F19" s="21" t="s">
        <v>31</v>
      </c>
      <c r="G19" s="21" t="s">
        <v>32</v>
      </c>
      <c r="H19" s="21" t="s">
        <v>33</v>
      </c>
      <c r="I19" s="21"/>
      <c r="J19" s="25" t="s">
        <v>30</v>
      </c>
    </row>
    <row r="20" spans="1:10" ht="13.5" thickBot="1" x14ac:dyDescent="0.25">
      <c r="A20" s="31">
        <v>1</v>
      </c>
      <c r="B20" s="32">
        <v>2</v>
      </c>
      <c r="C20" s="32">
        <v>3</v>
      </c>
      <c r="D20" s="33" t="s">
        <v>34</v>
      </c>
      <c r="E20" s="34" t="s">
        <v>35</v>
      </c>
      <c r="F20" s="33" t="s">
        <v>36</v>
      </c>
      <c r="G20" s="33" t="s">
        <v>37</v>
      </c>
      <c r="H20" s="33" t="s">
        <v>38</v>
      </c>
      <c r="I20" s="33" t="s">
        <v>39</v>
      </c>
      <c r="J20" s="35" t="s">
        <v>40</v>
      </c>
    </row>
    <row r="21" spans="1:10" x14ac:dyDescent="0.2">
      <c r="A21" s="45" t="s">
        <v>258</v>
      </c>
      <c r="B21" s="46" t="s">
        <v>41</v>
      </c>
      <c r="C21" s="47"/>
      <c r="D21" s="128">
        <f t="shared" ref="D21:J21" si="0">D22+D25+D26+D27+D31+D40</f>
        <v>28551937.300000001</v>
      </c>
      <c r="E21" s="128">
        <f t="shared" si="0"/>
        <v>28551937.300000001</v>
      </c>
      <c r="F21" s="128">
        <f t="shared" si="0"/>
        <v>0</v>
      </c>
      <c r="G21" s="128">
        <f t="shared" si="0"/>
        <v>0</v>
      </c>
      <c r="H21" s="128">
        <f t="shared" si="0"/>
        <v>0</v>
      </c>
      <c r="I21" s="128">
        <f t="shared" si="0"/>
        <v>28551937.300000001</v>
      </c>
      <c r="J21" s="129">
        <f t="shared" si="0"/>
        <v>0</v>
      </c>
    </row>
    <row r="22" spans="1:10" x14ac:dyDescent="0.2">
      <c r="A22" s="52" t="s">
        <v>259</v>
      </c>
      <c r="B22" s="53" t="s">
        <v>42</v>
      </c>
      <c r="C22" s="48" t="s">
        <v>43</v>
      </c>
      <c r="D22" s="130">
        <f t="shared" ref="D22:J22" si="1">D24</f>
        <v>0</v>
      </c>
      <c r="E22" s="130">
        <f t="shared" si="1"/>
        <v>0</v>
      </c>
      <c r="F22" s="130">
        <f t="shared" si="1"/>
        <v>0</v>
      </c>
      <c r="G22" s="130">
        <f t="shared" si="1"/>
        <v>0</v>
      </c>
      <c r="H22" s="130">
        <f t="shared" si="1"/>
        <v>0</v>
      </c>
      <c r="I22" s="130">
        <f t="shared" si="1"/>
        <v>0</v>
      </c>
      <c r="J22" s="131">
        <f t="shared" si="1"/>
        <v>0</v>
      </c>
    </row>
    <row r="23" spans="1:10" ht="9.9499999999999993" customHeight="1" x14ac:dyDescent="0.2">
      <c r="A23" s="49" t="s">
        <v>44</v>
      </c>
      <c r="B23" s="50"/>
      <c r="C23" s="51"/>
      <c r="D23" s="92"/>
      <c r="E23" s="93"/>
      <c r="F23" s="92"/>
      <c r="G23" s="92"/>
      <c r="H23" s="92"/>
      <c r="I23" s="92"/>
      <c r="J23" s="94"/>
    </row>
    <row r="24" spans="1:10" x14ac:dyDescent="0.2">
      <c r="A24" s="54" t="s">
        <v>45</v>
      </c>
      <c r="B24" s="55" t="s">
        <v>236</v>
      </c>
      <c r="C24" s="48" t="s">
        <v>43</v>
      </c>
      <c r="D24" s="132"/>
      <c r="E24" s="132"/>
      <c r="F24" s="133"/>
      <c r="G24" s="133"/>
      <c r="H24" s="133"/>
      <c r="I24" s="134">
        <f>SUM(E24:H24)</f>
        <v>0</v>
      </c>
      <c r="J24" s="135">
        <f>D24-I24</f>
        <v>0</v>
      </c>
    </row>
    <row r="25" spans="1:10" x14ac:dyDescent="0.2">
      <c r="A25" s="52" t="s">
        <v>277</v>
      </c>
      <c r="B25" s="53" t="s">
        <v>47</v>
      </c>
      <c r="C25" s="48" t="s">
        <v>48</v>
      </c>
      <c r="D25" s="132"/>
      <c r="E25" s="132"/>
      <c r="F25" s="133"/>
      <c r="G25" s="133"/>
      <c r="H25" s="133"/>
      <c r="I25" s="134">
        <f>SUM(E25:H25)</f>
        <v>0</v>
      </c>
      <c r="J25" s="135">
        <f>D25-I25</f>
        <v>0</v>
      </c>
    </row>
    <row r="26" spans="1:10" ht="24" x14ac:dyDescent="0.2">
      <c r="A26" s="56" t="s">
        <v>49</v>
      </c>
      <c r="B26" s="53" t="s">
        <v>50</v>
      </c>
      <c r="C26" s="48" t="s">
        <v>51</v>
      </c>
      <c r="D26" s="132"/>
      <c r="E26" s="132"/>
      <c r="F26" s="133"/>
      <c r="G26" s="133"/>
      <c r="H26" s="133"/>
      <c r="I26" s="134">
        <f>SUM(E26:H26)</f>
        <v>0</v>
      </c>
      <c r="J26" s="135">
        <f>D26-I26</f>
        <v>0</v>
      </c>
    </row>
    <row r="27" spans="1:10" x14ac:dyDescent="0.2">
      <c r="A27" s="52" t="s">
        <v>261</v>
      </c>
      <c r="B27" s="53" t="s">
        <v>52</v>
      </c>
      <c r="C27" s="48" t="s">
        <v>53</v>
      </c>
      <c r="D27" s="130">
        <f t="shared" ref="D27:I27" si="2">SUM(D29:D30)</f>
        <v>0</v>
      </c>
      <c r="E27" s="130">
        <f t="shared" si="2"/>
        <v>0</v>
      </c>
      <c r="F27" s="130">
        <f t="shared" si="2"/>
        <v>0</v>
      </c>
      <c r="G27" s="130">
        <f t="shared" si="2"/>
        <v>0</v>
      </c>
      <c r="H27" s="130">
        <f t="shared" si="2"/>
        <v>0</v>
      </c>
      <c r="I27" s="130">
        <f t="shared" si="2"/>
        <v>0</v>
      </c>
      <c r="J27" s="131">
        <f>J29+J30</f>
        <v>0</v>
      </c>
    </row>
    <row r="28" spans="1:10" ht="9.9499999999999993" customHeight="1" x14ac:dyDescent="0.2">
      <c r="A28" s="49" t="s">
        <v>54</v>
      </c>
      <c r="B28" s="50"/>
      <c r="C28" s="51"/>
      <c r="D28" s="92"/>
      <c r="E28" s="93"/>
      <c r="F28" s="92"/>
      <c r="G28" s="92"/>
      <c r="H28" s="92"/>
      <c r="I28" s="92"/>
      <c r="J28" s="94"/>
    </row>
    <row r="29" spans="1:10" ht="22.5" x14ac:dyDescent="0.2">
      <c r="A29" s="54" t="s">
        <v>55</v>
      </c>
      <c r="B29" s="55" t="s">
        <v>56</v>
      </c>
      <c r="C29" s="48" t="s">
        <v>57</v>
      </c>
      <c r="D29" s="132"/>
      <c r="E29" s="132"/>
      <c r="F29" s="133"/>
      <c r="G29" s="133"/>
      <c r="H29" s="133"/>
      <c r="I29" s="134">
        <f>SUM(E29:H29)</f>
        <v>0</v>
      </c>
      <c r="J29" s="135">
        <f>D29-I29</f>
        <v>0</v>
      </c>
    </row>
    <row r="30" spans="1:10" ht="22.5" x14ac:dyDescent="0.2">
      <c r="A30" s="54" t="s">
        <v>58</v>
      </c>
      <c r="B30" s="53" t="s">
        <v>59</v>
      </c>
      <c r="C30" s="48" t="s">
        <v>60</v>
      </c>
      <c r="D30" s="132"/>
      <c r="E30" s="132"/>
      <c r="F30" s="133"/>
      <c r="G30" s="133"/>
      <c r="H30" s="133"/>
      <c r="I30" s="134">
        <f>SUM(E30:H30)</f>
        <v>0</v>
      </c>
      <c r="J30" s="135">
        <f>D30-I30</f>
        <v>0</v>
      </c>
    </row>
    <row r="31" spans="1:10" x14ac:dyDescent="0.2">
      <c r="A31" s="52" t="s">
        <v>267</v>
      </c>
      <c r="B31" s="53" t="s">
        <v>61</v>
      </c>
      <c r="C31" s="48"/>
      <c r="D31" s="136">
        <f t="shared" ref="D31:J31" si="3">SUM(D33:D39)</f>
        <v>0</v>
      </c>
      <c r="E31" s="136">
        <f t="shared" si="3"/>
        <v>0</v>
      </c>
      <c r="F31" s="136">
        <f t="shared" si="3"/>
        <v>0</v>
      </c>
      <c r="G31" s="136">
        <f t="shared" si="3"/>
        <v>0</v>
      </c>
      <c r="H31" s="136">
        <f t="shared" si="3"/>
        <v>0</v>
      </c>
      <c r="I31" s="136">
        <f t="shared" si="3"/>
        <v>0</v>
      </c>
      <c r="J31" s="137">
        <f t="shared" si="3"/>
        <v>0</v>
      </c>
    </row>
    <row r="32" spans="1:10" ht="9.9499999999999993" customHeight="1" x14ac:dyDescent="0.2">
      <c r="A32" s="49" t="s">
        <v>54</v>
      </c>
      <c r="B32" s="50"/>
      <c r="C32" s="57"/>
      <c r="D32" s="92"/>
      <c r="E32" s="93"/>
      <c r="F32" s="92"/>
      <c r="G32" s="92"/>
      <c r="H32" s="92"/>
      <c r="I32" s="92"/>
      <c r="J32" s="94"/>
    </row>
    <row r="33" spans="1:10" x14ac:dyDescent="0.2">
      <c r="A33" s="54" t="s">
        <v>229</v>
      </c>
      <c r="B33" s="55" t="s">
        <v>63</v>
      </c>
      <c r="C33" s="48" t="s">
        <v>218</v>
      </c>
      <c r="D33" s="132"/>
      <c r="E33" s="132"/>
      <c r="F33" s="133"/>
      <c r="G33" s="133"/>
      <c r="H33" s="133"/>
      <c r="I33" s="138">
        <f t="shared" ref="I33:I39" si="4">SUM(E33:H33)</f>
        <v>0</v>
      </c>
      <c r="J33" s="139">
        <f t="shared" ref="J33:J39" si="5">D33-I33</f>
        <v>0</v>
      </c>
    </row>
    <row r="34" spans="1:10" x14ac:dyDescent="0.2">
      <c r="A34" s="60" t="s">
        <v>230</v>
      </c>
      <c r="B34" s="55" t="s">
        <v>219</v>
      </c>
      <c r="C34" s="48" t="s">
        <v>224</v>
      </c>
      <c r="D34" s="132"/>
      <c r="E34" s="132"/>
      <c r="F34" s="133"/>
      <c r="G34" s="133"/>
      <c r="H34" s="133"/>
      <c r="I34" s="138">
        <f t="shared" si="4"/>
        <v>0</v>
      </c>
      <c r="J34" s="139">
        <f t="shared" si="5"/>
        <v>0</v>
      </c>
    </row>
    <row r="35" spans="1:10" x14ac:dyDescent="0.2">
      <c r="A35" s="60" t="s">
        <v>231</v>
      </c>
      <c r="B35" s="55" t="s">
        <v>220</v>
      </c>
      <c r="C35" s="48" t="s">
        <v>225</v>
      </c>
      <c r="D35" s="132"/>
      <c r="E35" s="132"/>
      <c r="F35" s="133"/>
      <c r="G35" s="133"/>
      <c r="H35" s="133"/>
      <c r="I35" s="138">
        <f t="shared" si="4"/>
        <v>0</v>
      </c>
      <c r="J35" s="139">
        <f t="shared" si="5"/>
        <v>0</v>
      </c>
    </row>
    <row r="36" spans="1:10" x14ac:dyDescent="0.2">
      <c r="A36" s="60" t="s">
        <v>232</v>
      </c>
      <c r="B36" s="55" t="s">
        <v>221</v>
      </c>
      <c r="C36" s="48" t="s">
        <v>226</v>
      </c>
      <c r="D36" s="132"/>
      <c r="E36" s="132"/>
      <c r="F36" s="133"/>
      <c r="G36" s="133"/>
      <c r="H36" s="133"/>
      <c r="I36" s="138">
        <f t="shared" si="4"/>
        <v>0</v>
      </c>
      <c r="J36" s="139">
        <f t="shared" si="5"/>
        <v>0</v>
      </c>
    </row>
    <row r="37" spans="1:10" x14ac:dyDescent="0.2">
      <c r="A37" s="60" t="s">
        <v>233</v>
      </c>
      <c r="B37" s="53" t="s">
        <v>64</v>
      </c>
      <c r="C37" s="48" t="s">
        <v>168</v>
      </c>
      <c r="D37" s="132"/>
      <c r="E37" s="132"/>
      <c r="F37" s="133"/>
      <c r="G37" s="133"/>
      <c r="H37" s="133"/>
      <c r="I37" s="138">
        <f t="shared" si="4"/>
        <v>0</v>
      </c>
      <c r="J37" s="139">
        <f t="shared" si="5"/>
        <v>0</v>
      </c>
    </row>
    <row r="38" spans="1:10" x14ac:dyDescent="0.2">
      <c r="A38" s="60" t="s">
        <v>234</v>
      </c>
      <c r="B38" s="53" t="s">
        <v>222</v>
      </c>
      <c r="C38" s="48" t="s">
        <v>227</v>
      </c>
      <c r="D38" s="132"/>
      <c r="E38" s="132"/>
      <c r="F38" s="133"/>
      <c r="G38" s="133"/>
      <c r="H38" s="133"/>
      <c r="I38" s="138">
        <f t="shared" si="4"/>
        <v>0</v>
      </c>
      <c r="J38" s="139">
        <f t="shared" si="5"/>
        <v>0</v>
      </c>
    </row>
    <row r="39" spans="1:10" x14ac:dyDescent="0.2">
      <c r="A39" s="60" t="s">
        <v>235</v>
      </c>
      <c r="B39" s="53" t="s">
        <v>223</v>
      </c>
      <c r="C39" s="48" t="s">
        <v>228</v>
      </c>
      <c r="D39" s="132"/>
      <c r="E39" s="132"/>
      <c r="F39" s="133"/>
      <c r="G39" s="133"/>
      <c r="H39" s="133"/>
      <c r="I39" s="138">
        <f t="shared" si="4"/>
        <v>0</v>
      </c>
      <c r="J39" s="139">
        <f t="shared" si="5"/>
        <v>0</v>
      </c>
    </row>
    <row r="40" spans="1:10" x14ac:dyDescent="0.2">
      <c r="A40" s="58" t="s">
        <v>278</v>
      </c>
      <c r="B40" s="53" t="s">
        <v>65</v>
      </c>
      <c r="C40" s="59" t="s">
        <v>66</v>
      </c>
      <c r="D40" s="136">
        <f t="shared" ref="D40:J40" si="6">SUM(D42:D45)</f>
        <v>28551937.300000001</v>
      </c>
      <c r="E40" s="136">
        <f t="shared" si="6"/>
        <v>28551937.300000001</v>
      </c>
      <c r="F40" s="136">
        <f t="shared" si="6"/>
        <v>0</v>
      </c>
      <c r="G40" s="136">
        <f t="shared" si="6"/>
        <v>0</v>
      </c>
      <c r="H40" s="136">
        <f t="shared" si="6"/>
        <v>0</v>
      </c>
      <c r="I40" s="136">
        <f t="shared" si="6"/>
        <v>28551937.300000001</v>
      </c>
      <c r="J40" s="137">
        <f t="shared" si="6"/>
        <v>0</v>
      </c>
    </row>
    <row r="41" spans="1:10" ht="9.9499999999999993" customHeight="1" x14ac:dyDescent="0.2">
      <c r="A41" s="49" t="s">
        <v>44</v>
      </c>
      <c r="B41" s="50"/>
      <c r="C41" s="51"/>
      <c r="D41" s="92"/>
      <c r="E41" s="93"/>
      <c r="F41" s="92"/>
      <c r="G41" s="92"/>
      <c r="H41" s="92"/>
      <c r="I41" s="92"/>
      <c r="J41" s="94"/>
    </row>
    <row r="42" spans="1:10" ht="22.5" x14ac:dyDescent="0.2">
      <c r="A42" s="54" t="s">
        <v>67</v>
      </c>
      <c r="B42" s="55" t="s">
        <v>46</v>
      </c>
      <c r="C42" s="48" t="s">
        <v>66</v>
      </c>
      <c r="D42" s="132">
        <v>28551937.300000001</v>
      </c>
      <c r="E42" s="132">
        <v>28551937.300000001</v>
      </c>
      <c r="F42" s="133"/>
      <c r="G42" s="133"/>
      <c r="H42" s="133"/>
      <c r="I42" s="138">
        <f>SUM(E42:H42)</f>
        <v>28551937.300000001</v>
      </c>
      <c r="J42" s="139">
        <f>D42-I42</f>
        <v>0</v>
      </c>
    </row>
    <row r="43" spans="1:10" x14ac:dyDescent="0.2">
      <c r="A43" s="60" t="s">
        <v>263</v>
      </c>
      <c r="B43" s="55" t="s">
        <v>68</v>
      </c>
      <c r="C43" s="48" t="s">
        <v>66</v>
      </c>
      <c r="D43" s="132"/>
      <c r="E43" s="132"/>
      <c r="F43" s="133"/>
      <c r="G43" s="133"/>
      <c r="H43" s="133"/>
      <c r="I43" s="138">
        <f>SUM(E43:H43)</f>
        <v>0</v>
      </c>
      <c r="J43" s="139">
        <f>D43-I43</f>
        <v>0</v>
      </c>
    </row>
    <row r="44" spans="1:10" x14ac:dyDescent="0.2">
      <c r="A44" s="60" t="s">
        <v>69</v>
      </c>
      <c r="B44" s="55" t="s">
        <v>70</v>
      </c>
      <c r="C44" s="48" t="s">
        <v>66</v>
      </c>
      <c r="D44" s="132"/>
      <c r="E44" s="132"/>
      <c r="F44" s="133"/>
      <c r="G44" s="133"/>
      <c r="H44" s="133"/>
      <c r="I44" s="138">
        <f>SUM(E44:H44)</f>
        <v>0</v>
      </c>
      <c r="J44" s="139">
        <f>D44-I44</f>
        <v>0</v>
      </c>
    </row>
    <row r="45" spans="1:10" ht="13.5" thickBot="1" x14ac:dyDescent="0.25">
      <c r="A45" s="61" t="s">
        <v>71</v>
      </c>
      <c r="B45" s="62" t="s">
        <v>72</v>
      </c>
      <c r="C45" s="63" t="s">
        <v>66</v>
      </c>
      <c r="D45" s="127"/>
      <c r="E45" s="127"/>
      <c r="F45" s="127"/>
      <c r="G45" s="127"/>
      <c r="H45" s="127"/>
      <c r="I45" s="140">
        <f>SUM(E45:H45)</f>
        <v>0</v>
      </c>
      <c r="J45" s="141">
        <f>D45-I45</f>
        <v>0</v>
      </c>
    </row>
    <row r="46" spans="1:10" ht="15.95" customHeight="1" x14ac:dyDescent="0.25">
      <c r="A46" s="189" t="s">
        <v>73</v>
      </c>
      <c r="B46" s="189"/>
      <c r="C46" s="189"/>
      <c r="D46" s="189"/>
      <c r="E46" s="189"/>
      <c r="F46" s="189"/>
      <c r="G46" s="189"/>
      <c r="H46" s="189"/>
      <c r="I46" s="5"/>
      <c r="J46" s="14" t="s">
        <v>243</v>
      </c>
    </row>
    <row r="47" spans="1:10" ht="4.5" customHeight="1" x14ac:dyDescent="0.2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 x14ac:dyDescent="0.2">
      <c r="A48" s="19"/>
      <c r="B48" s="20"/>
      <c r="C48" s="20"/>
      <c r="D48" s="21"/>
      <c r="E48" s="22"/>
      <c r="F48" s="23" t="s">
        <v>13</v>
      </c>
      <c r="G48" s="23"/>
      <c r="H48" s="24"/>
      <c r="J48" s="25"/>
    </row>
    <row r="49" spans="1:10" ht="9.9499999999999993" customHeight="1" x14ac:dyDescent="0.2">
      <c r="A49" s="20" t="s">
        <v>14</v>
      </c>
      <c r="B49" s="20" t="s">
        <v>15</v>
      </c>
      <c r="C49" s="20" t="s">
        <v>16</v>
      </c>
      <c r="D49" s="21" t="s">
        <v>17</v>
      </c>
      <c r="E49" s="26" t="s">
        <v>18</v>
      </c>
      <c r="F49" s="27" t="s">
        <v>18</v>
      </c>
      <c r="G49" s="28" t="s">
        <v>18</v>
      </c>
      <c r="H49" s="28"/>
      <c r="I49" s="29"/>
      <c r="J49" s="25" t="s">
        <v>19</v>
      </c>
    </row>
    <row r="50" spans="1:10" ht="9.9499999999999993" customHeight="1" x14ac:dyDescent="0.2">
      <c r="A50" s="19"/>
      <c r="B50" s="20" t="s">
        <v>20</v>
      </c>
      <c r="C50" s="20" t="s">
        <v>21</v>
      </c>
      <c r="D50" s="21" t="s">
        <v>22</v>
      </c>
      <c r="E50" s="30" t="s">
        <v>23</v>
      </c>
      <c r="F50" s="21" t="s">
        <v>24</v>
      </c>
      <c r="G50" s="21" t="s">
        <v>25</v>
      </c>
      <c r="H50" s="21" t="s">
        <v>26</v>
      </c>
      <c r="I50" s="21" t="s">
        <v>27</v>
      </c>
      <c r="J50" s="25" t="s">
        <v>22</v>
      </c>
    </row>
    <row r="51" spans="1:10" ht="9.9499999999999993" customHeight="1" x14ac:dyDescent="0.2">
      <c r="A51" s="19"/>
      <c r="B51" s="20" t="s">
        <v>28</v>
      </c>
      <c r="C51" s="20" t="s">
        <v>29</v>
      </c>
      <c r="D51" s="21" t="s">
        <v>30</v>
      </c>
      <c r="E51" s="30" t="s">
        <v>31</v>
      </c>
      <c r="F51" s="21" t="s">
        <v>31</v>
      </c>
      <c r="G51" s="21" t="s">
        <v>32</v>
      </c>
      <c r="H51" s="21" t="s">
        <v>33</v>
      </c>
      <c r="I51" s="21"/>
      <c r="J51" s="25" t="s">
        <v>30</v>
      </c>
    </row>
    <row r="52" spans="1:10" ht="13.5" thickBot="1" x14ac:dyDescent="0.25">
      <c r="A52" s="31">
        <v>1</v>
      </c>
      <c r="B52" s="32">
        <v>2</v>
      </c>
      <c r="C52" s="32">
        <v>3</v>
      </c>
      <c r="D52" s="33" t="s">
        <v>34</v>
      </c>
      <c r="E52" s="34" t="s">
        <v>35</v>
      </c>
      <c r="F52" s="33" t="s">
        <v>36</v>
      </c>
      <c r="G52" s="33" t="s">
        <v>37</v>
      </c>
      <c r="H52" s="33" t="s">
        <v>38</v>
      </c>
      <c r="I52" s="33" t="s">
        <v>39</v>
      </c>
      <c r="J52" s="35" t="s">
        <v>40</v>
      </c>
    </row>
    <row r="53" spans="1:10" x14ac:dyDescent="0.2">
      <c r="A53" s="45" t="s">
        <v>266</v>
      </c>
      <c r="B53" s="70" t="s">
        <v>74</v>
      </c>
      <c r="C53" s="71"/>
      <c r="D53" s="128">
        <f t="shared" ref="D53:J53" si="7">D55+D60+D68+D72+D83+D87+D91+D92+D98</f>
        <v>29050966.359999999</v>
      </c>
      <c r="E53" s="128">
        <f t="shared" si="7"/>
        <v>27424238.91</v>
      </c>
      <c r="F53" s="128">
        <f t="shared" si="7"/>
        <v>0</v>
      </c>
      <c r="G53" s="128">
        <f t="shared" si="7"/>
        <v>-1128.78</v>
      </c>
      <c r="H53" s="128">
        <f t="shared" si="7"/>
        <v>0</v>
      </c>
      <c r="I53" s="128">
        <f t="shared" si="7"/>
        <v>27423110.129999999</v>
      </c>
      <c r="J53" s="129">
        <f t="shared" si="7"/>
        <v>1627856.23</v>
      </c>
    </row>
    <row r="54" spans="1:10" ht="9.9499999999999993" customHeight="1" x14ac:dyDescent="0.2">
      <c r="A54" s="64" t="s">
        <v>75</v>
      </c>
      <c r="B54" s="65"/>
      <c r="C54" s="66"/>
      <c r="D54" s="95"/>
      <c r="E54" s="96"/>
      <c r="F54" s="95"/>
      <c r="G54" s="95"/>
      <c r="H54" s="95"/>
      <c r="I54" s="95"/>
      <c r="J54" s="97"/>
    </row>
    <row r="55" spans="1:10" ht="24" x14ac:dyDescent="0.2">
      <c r="A55" s="56" t="s">
        <v>76</v>
      </c>
      <c r="B55" s="72" t="s">
        <v>77</v>
      </c>
      <c r="C55" s="48" t="s">
        <v>78</v>
      </c>
      <c r="D55" s="142">
        <f t="shared" ref="D55:J55" si="8">SUM(D57:D59)</f>
        <v>22410236.41</v>
      </c>
      <c r="E55" s="142">
        <f t="shared" si="8"/>
        <v>21430236.600000001</v>
      </c>
      <c r="F55" s="142">
        <f t="shared" si="8"/>
        <v>0</v>
      </c>
      <c r="G55" s="142">
        <f t="shared" si="8"/>
        <v>-1128.78</v>
      </c>
      <c r="H55" s="142">
        <f t="shared" si="8"/>
        <v>0</v>
      </c>
      <c r="I55" s="142">
        <f t="shared" si="8"/>
        <v>21429107.82</v>
      </c>
      <c r="J55" s="143">
        <f t="shared" si="8"/>
        <v>981128.59</v>
      </c>
    </row>
    <row r="56" spans="1:10" ht="9.9499999999999993" customHeight="1" x14ac:dyDescent="0.2">
      <c r="A56" s="67" t="s">
        <v>54</v>
      </c>
      <c r="B56" s="50"/>
      <c r="C56" s="68"/>
      <c r="D56" s="92"/>
      <c r="E56" s="93"/>
      <c r="F56" s="92"/>
      <c r="G56" s="92"/>
      <c r="H56" s="92"/>
      <c r="I56" s="92"/>
      <c r="J56" s="94"/>
    </row>
    <row r="57" spans="1:10" x14ac:dyDescent="0.2">
      <c r="A57" s="54" t="s">
        <v>79</v>
      </c>
      <c r="B57" s="55" t="s">
        <v>80</v>
      </c>
      <c r="C57" s="73" t="s">
        <v>81</v>
      </c>
      <c r="D57" s="133">
        <v>17206359.239999998</v>
      </c>
      <c r="E57" s="132">
        <v>16512039.18</v>
      </c>
      <c r="F57" s="133"/>
      <c r="G57" s="133"/>
      <c r="H57" s="133"/>
      <c r="I57" s="134">
        <f>SUM(E57:H57)</f>
        <v>16512039.18</v>
      </c>
      <c r="J57" s="135">
        <f>D57-I57</f>
        <v>694320.06</v>
      </c>
    </row>
    <row r="58" spans="1:10" x14ac:dyDescent="0.2">
      <c r="A58" s="60" t="s">
        <v>260</v>
      </c>
      <c r="B58" s="53" t="s">
        <v>82</v>
      </c>
      <c r="C58" s="73" t="s">
        <v>83</v>
      </c>
      <c r="D58" s="133">
        <v>10000</v>
      </c>
      <c r="E58" s="132">
        <v>6300</v>
      </c>
      <c r="F58" s="133"/>
      <c r="G58" s="133"/>
      <c r="H58" s="133"/>
      <c r="I58" s="134">
        <f>SUM(E58:H58)</f>
        <v>6300</v>
      </c>
      <c r="J58" s="135">
        <f>D58-I58</f>
        <v>3700</v>
      </c>
    </row>
    <row r="59" spans="1:10" x14ac:dyDescent="0.2">
      <c r="A59" s="60" t="s">
        <v>84</v>
      </c>
      <c r="B59" s="53" t="s">
        <v>85</v>
      </c>
      <c r="C59" s="73" t="s">
        <v>86</v>
      </c>
      <c r="D59" s="133">
        <v>5193877.17</v>
      </c>
      <c r="E59" s="132">
        <v>4911897.42</v>
      </c>
      <c r="F59" s="133"/>
      <c r="G59" s="133">
        <v>-1128.78</v>
      </c>
      <c r="H59" s="133"/>
      <c r="I59" s="134">
        <f>SUM(E59:H59)</f>
        <v>4910768.6399999997</v>
      </c>
      <c r="J59" s="135">
        <f>D59-I59</f>
        <v>283108.53000000003</v>
      </c>
    </row>
    <row r="60" spans="1:10" x14ac:dyDescent="0.2">
      <c r="A60" s="56" t="s">
        <v>87</v>
      </c>
      <c r="B60" s="53" t="s">
        <v>88</v>
      </c>
      <c r="C60" s="73" t="s">
        <v>89</v>
      </c>
      <c r="D60" s="142">
        <f t="shared" ref="D60:J60" si="9">SUM(D62:D67)</f>
        <v>4399145.9800000004</v>
      </c>
      <c r="E60" s="142">
        <f t="shared" si="9"/>
        <v>3887565.07</v>
      </c>
      <c r="F60" s="142">
        <f t="shared" si="9"/>
        <v>0</v>
      </c>
      <c r="G60" s="142">
        <f t="shared" si="9"/>
        <v>0</v>
      </c>
      <c r="H60" s="142">
        <f t="shared" si="9"/>
        <v>0</v>
      </c>
      <c r="I60" s="142">
        <f t="shared" si="9"/>
        <v>3887565.07</v>
      </c>
      <c r="J60" s="131">
        <f t="shared" si="9"/>
        <v>511580.91</v>
      </c>
    </row>
    <row r="61" spans="1:10" ht="9.9499999999999993" customHeight="1" x14ac:dyDescent="0.2">
      <c r="A61" s="67" t="s">
        <v>54</v>
      </c>
      <c r="B61" s="50"/>
      <c r="C61" s="68"/>
      <c r="D61" s="92"/>
      <c r="E61" s="93"/>
      <c r="F61" s="92"/>
      <c r="G61" s="92"/>
      <c r="H61" s="92"/>
      <c r="I61" s="92"/>
      <c r="J61" s="94"/>
    </row>
    <row r="62" spans="1:10" x14ac:dyDescent="0.2">
      <c r="A62" s="54" t="s">
        <v>90</v>
      </c>
      <c r="B62" s="55" t="s">
        <v>91</v>
      </c>
      <c r="C62" s="73" t="s">
        <v>92</v>
      </c>
      <c r="D62" s="133">
        <v>62070</v>
      </c>
      <c r="E62" s="132">
        <v>62070</v>
      </c>
      <c r="F62" s="133"/>
      <c r="G62" s="133"/>
      <c r="H62" s="133"/>
      <c r="I62" s="134">
        <f t="shared" ref="I62:I67" si="10">SUM(E62:H62)</f>
        <v>62070</v>
      </c>
      <c r="J62" s="135">
        <f t="shared" ref="J62:J67" si="11">D62-I62</f>
        <v>0</v>
      </c>
    </row>
    <row r="63" spans="1:10" x14ac:dyDescent="0.2">
      <c r="A63" s="60" t="s">
        <v>93</v>
      </c>
      <c r="B63" s="53" t="s">
        <v>94</v>
      </c>
      <c r="C63" s="73" t="s">
        <v>95</v>
      </c>
      <c r="D63" s="133">
        <v>34000</v>
      </c>
      <c r="E63" s="132">
        <v>17788.05</v>
      </c>
      <c r="F63" s="133"/>
      <c r="G63" s="133"/>
      <c r="H63" s="133"/>
      <c r="I63" s="134">
        <f t="shared" si="10"/>
        <v>17788.05</v>
      </c>
      <c r="J63" s="135">
        <f t="shared" si="11"/>
        <v>16211.95</v>
      </c>
    </row>
    <row r="64" spans="1:10" x14ac:dyDescent="0.2">
      <c r="A64" s="60" t="s">
        <v>96</v>
      </c>
      <c r="B64" s="53" t="s">
        <v>97</v>
      </c>
      <c r="C64" s="73" t="s">
        <v>98</v>
      </c>
      <c r="D64" s="133">
        <v>1867100</v>
      </c>
      <c r="E64" s="132">
        <v>1424558.85</v>
      </c>
      <c r="F64" s="133"/>
      <c r="G64" s="133"/>
      <c r="H64" s="133"/>
      <c r="I64" s="134">
        <f t="shared" si="10"/>
        <v>1424558.85</v>
      </c>
      <c r="J64" s="135">
        <f t="shared" si="11"/>
        <v>442541.15</v>
      </c>
    </row>
    <row r="65" spans="1:10" x14ac:dyDescent="0.2">
      <c r="A65" s="60" t="s">
        <v>99</v>
      </c>
      <c r="B65" s="53" t="s">
        <v>100</v>
      </c>
      <c r="C65" s="73" t="s">
        <v>101</v>
      </c>
      <c r="D65" s="133"/>
      <c r="E65" s="132"/>
      <c r="F65" s="133"/>
      <c r="G65" s="133"/>
      <c r="H65" s="133"/>
      <c r="I65" s="134">
        <f t="shared" si="10"/>
        <v>0</v>
      </c>
      <c r="J65" s="135">
        <f t="shared" si="11"/>
        <v>0</v>
      </c>
    </row>
    <row r="66" spans="1:10" x14ac:dyDescent="0.2">
      <c r="A66" s="60" t="s">
        <v>102</v>
      </c>
      <c r="B66" s="53" t="s">
        <v>103</v>
      </c>
      <c r="C66" s="73" t="s">
        <v>104</v>
      </c>
      <c r="D66" s="133">
        <v>365300.17</v>
      </c>
      <c r="E66" s="132">
        <v>334102.2</v>
      </c>
      <c r="F66" s="133"/>
      <c r="G66" s="133"/>
      <c r="H66" s="133"/>
      <c r="I66" s="134">
        <f t="shared" si="10"/>
        <v>334102.2</v>
      </c>
      <c r="J66" s="135">
        <f t="shared" si="11"/>
        <v>31197.97</v>
      </c>
    </row>
    <row r="67" spans="1:10" x14ac:dyDescent="0.2">
      <c r="A67" s="60" t="s">
        <v>105</v>
      </c>
      <c r="B67" s="53" t="s">
        <v>106</v>
      </c>
      <c r="C67" s="73" t="s">
        <v>107</v>
      </c>
      <c r="D67" s="133">
        <v>2070675.81</v>
      </c>
      <c r="E67" s="132">
        <v>2049045.97</v>
      </c>
      <c r="F67" s="133"/>
      <c r="G67" s="133"/>
      <c r="H67" s="133"/>
      <c r="I67" s="134">
        <f t="shared" si="10"/>
        <v>2049045.97</v>
      </c>
      <c r="J67" s="135">
        <f t="shared" si="11"/>
        <v>21629.84</v>
      </c>
    </row>
    <row r="68" spans="1:10" x14ac:dyDescent="0.2">
      <c r="A68" s="74" t="s">
        <v>275</v>
      </c>
      <c r="B68" s="50" t="s">
        <v>108</v>
      </c>
      <c r="C68" s="68" t="s">
        <v>109</v>
      </c>
      <c r="D68" s="142">
        <f t="shared" ref="D68:J68" si="12">SUM(D70:D71)</f>
        <v>0</v>
      </c>
      <c r="E68" s="142">
        <f t="shared" si="12"/>
        <v>0</v>
      </c>
      <c r="F68" s="142">
        <f t="shared" si="12"/>
        <v>0</v>
      </c>
      <c r="G68" s="142">
        <f t="shared" si="12"/>
        <v>0</v>
      </c>
      <c r="H68" s="142">
        <f t="shared" si="12"/>
        <v>0</v>
      </c>
      <c r="I68" s="142">
        <f t="shared" si="12"/>
        <v>0</v>
      </c>
      <c r="J68" s="131">
        <f t="shared" si="12"/>
        <v>0</v>
      </c>
    </row>
    <row r="69" spans="1:10" ht="9.9499999999999993" customHeight="1" x14ac:dyDescent="0.2">
      <c r="A69" s="67" t="s">
        <v>54</v>
      </c>
      <c r="B69" s="50"/>
      <c r="C69" s="69"/>
      <c r="D69" s="92"/>
      <c r="E69" s="93"/>
      <c r="F69" s="92"/>
      <c r="G69" s="92"/>
      <c r="H69" s="92"/>
      <c r="I69" s="92"/>
      <c r="J69" s="94"/>
    </row>
    <row r="70" spans="1:10" ht="22.5" x14ac:dyDescent="0.2">
      <c r="A70" s="54" t="s">
        <v>110</v>
      </c>
      <c r="B70" s="55" t="s">
        <v>111</v>
      </c>
      <c r="C70" s="73" t="s">
        <v>112</v>
      </c>
      <c r="D70" s="133"/>
      <c r="E70" s="132"/>
      <c r="F70" s="133"/>
      <c r="G70" s="133"/>
      <c r="H70" s="133"/>
      <c r="I70" s="134">
        <f>SUM(E70:H70)</f>
        <v>0</v>
      </c>
      <c r="J70" s="135">
        <f>D70-I70</f>
        <v>0</v>
      </c>
    </row>
    <row r="71" spans="1:10" ht="22.5" x14ac:dyDescent="0.2">
      <c r="A71" s="60" t="s">
        <v>113</v>
      </c>
      <c r="B71" s="53" t="s">
        <v>114</v>
      </c>
      <c r="C71" s="73" t="s">
        <v>115</v>
      </c>
      <c r="D71" s="133"/>
      <c r="E71" s="132"/>
      <c r="F71" s="133"/>
      <c r="G71" s="133"/>
      <c r="H71" s="133"/>
      <c r="I71" s="134">
        <f>SUM(E71:H71)</f>
        <v>0</v>
      </c>
      <c r="J71" s="135">
        <f>D71-I71</f>
        <v>0</v>
      </c>
    </row>
    <row r="72" spans="1:10" x14ac:dyDescent="0.2">
      <c r="A72" s="52" t="s">
        <v>276</v>
      </c>
      <c r="B72" s="53" t="s">
        <v>78</v>
      </c>
      <c r="C72" s="73" t="s">
        <v>116</v>
      </c>
      <c r="D72" s="142">
        <f t="shared" ref="D72:J72" si="13">SUM(D74:D75)</f>
        <v>0</v>
      </c>
      <c r="E72" s="142">
        <f t="shared" si="13"/>
        <v>0</v>
      </c>
      <c r="F72" s="142">
        <f t="shared" si="13"/>
        <v>0</v>
      </c>
      <c r="G72" s="142">
        <f t="shared" si="13"/>
        <v>0</v>
      </c>
      <c r="H72" s="142">
        <f t="shared" si="13"/>
        <v>0</v>
      </c>
      <c r="I72" s="142">
        <f t="shared" si="13"/>
        <v>0</v>
      </c>
      <c r="J72" s="131">
        <f t="shared" si="13"/>
        <v>0</v>
      </c>
    </row>
    <row r="73" spans="1:10" ht="9.9499999999999993" customHeight="1" x14ac:dyDescent="0.2">
      <c r="A73" s="67" t="s">
        <v>54</v>
      </c>
      <c r="B73" s="50"/>
      <c r="C73" s="68"/>
      <c r="D73" s="92"/>
      <c r="E73" s="93"/>
      <c r="F73" s="92"/>
      <c r="G73" s="92"/>
      <c r="H73" s="92"/>
      <c r="I73" s="92"/>
      <c r="J73" s="94"/>
    </row>
    <row r="74" spans="1:10" ht="33.75" x14ac:dyDescent="0.2">
      <c r="A74" s="54" t="s">
        <v>117</v>
      </c>
      <c r="B74" s="55" t="s">
        <v>81</v>
      </c>
      <c r="C74" s="73" t="s">
        <v>118</v>
      </c>
      <c r="D74" s="133"/>
      <c r="E74" s="132"/>
      <c r="F74" s="133"/>
      <c r="G74" s="133"/>
      <c r="H74" s="133"/>
      <c r="I74" s="134">
        <f>SUM(E74:H74)</f>
        <v>0</v>
      </c>
      <c r="J74" s="135">
        <f>D74-I74</f>
        <v>0</v>
      </c>
    </row>
    <row r="75" spans="1:10" ht="33.75" x14ac:dyDescent="0.2">
      <c r="A75" s="54" t="s">
        <v>119</v>
      </c>
      <c r="B75" s="55" t="s">
        <v>83</v>
      </c>
      <c r="C75" s="73" t="s">
        <v>120</v>
      </c>
      <c r="D75" s="133"/>
      <c r="E75" s="132"/>
      <c r="F75" s="133"/>
      <c r="G75" s="133"/>
      <c r="H75" s="133"/>
      <c r="I75" s="134">
        <f>SUM(E75:H75)</f>
        <v>0</v>
      </c>
      <c r="J75" s="135">
        <f>D75-I75</f>
        <v>0</v>
      </c>
    </row>
    <row r="76" spans="1:10" ht="15.95" customHeight="1" x14ac:dyDescent="0.25">
      <c r="A76"/>
      <c r="B76" s="12"/>
      <c r="C76" s="12"/>
      <c r="D76" s="12"/>
      <c r="E76" s="5"/>
      <c r="F76" s="5"/>
      <c r="G76" s="5"/>
      <c r="H76" s="5"/>
      <c r="I76" s="5"/>
      <c r="J76" s="14" t="s">
        <v>242</v>
      </c>
    </row>
    <row r="77" spans="1:10" ht="7.5" customHeight="1" x14ac:dyDescent="0.2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 x14ac:dyDescent="0.2">
      <c r="A78" s="19"/>
      <c r="B78" s="20"/>
      <c r="C78" s="20"/>
      <c r="D78" s="21"/>
      <c r="E78" s="22"/>
      <c r="F78" s="23" t="s">
        <v>13</v>
      </c>
      <c r="G78" s="23"/>
      <c r="H78" s="24"/>
      <c r="J78" s="25"/>
    </row>
    <row r="79" spans="1:10" ht="9.9499999999999993" customHeight="1" x14ac:dyDescent="0.2">
      <c r="A79" s="20" t="s">
        <v>14</v>
      </c>
      <c r="B79" s="20" t="s">
        <v>15</v>
      </c>
      <c r="C79" s="20" t="s">
        <v>16</v>
      </c>
      <c r="D79" s="21" t="s">
        <v>17</v>
      </c>
      <c r="E79" s="26" t="s">
        <v>18</v>
      </c>
      <c r="F79" s="27" t="s">
        <v>18</v>
      </c>
      <c r="G79" s="28" t="s">
        <v>18</v>
      </c>
      <c r="H79" s="28"/>
      <c r="I79" s="29"/>
      <c r="J79" s="25" t="s">
        <v>19</v>
      </c>
    </row>
    <row r="80" spans="1:10" ht="9.9499999999999993" customHeight="1" x14ac:dyDescent="0.2">
      <c r="A80" s="19"/>
      <c r="B80" s="20" t="s">
        <v>20</v>
      </c>
      <c r="C80" s="20" t="s">
        <v>21</v>
      </c>
      <c r="D80" s="21" t="s">
        <v>22</v>
      </c>
      <c r="E80" s="30" t="s">
        <v>23</v>
      </c>
      <c r="F80" s="21" t="s">
        <v>24</v>
      </c>
      <c r="G80" s="21" t="s">
        <v>25</v>
      </c>
      <c r="H80" s="21" t="s">
        <v>26</v>
      </c>
      <c r="I80" s="21" t="s">
        <v>27</v>
      </c>
      <c r="J80" s="25" t="s">
        <v>22</v>
      </c>
    </row>
    <row r="81" spans="1:10" ht="9.9499999999999993" customHeight="1" x14ac:dyDescent="0.2">
      <c r="A81" s="19"/>
      <c r="B81" s="20" t="s">
        <v>28</v>
      </c>
      <c r="C81" s="20" t="s">
        <v>29</v>
      </c>
      <c r="D81" s="21" t="s">
        <v>30</v>
      </c>
      <c r="E81" s="30" t="s">
        <v>31</v>
      </c>
      <c r="F81" s="21" t="s">
        <v>31</v>
      </c>
      <c r="G81" s="21" t="s">
        <v>32</v>
      </c>
      <c r="H81" s="21" t="s">
        <v>33</v>
      </c>
      <c r="I81" s="21"/>
      <c r="J81" s="25" t="s">
        <v>30</v>
      </c>
    </row>
    <row r="82" spans="1:10" ht="13.5" thickBot="1" x14ac:dyDescent="0.25">
      <c r="A82" s="31">
        <v>1</v>
      </c>
      <c r="B82" s="32">
        <v>2</v>
      </c>
      <c r="C82" s="32">
        <v>3</v>
      </c>
      <c r="D82" s="33" t="s">
        <v>34</v>
      </c>
      <c r="E82" s="34" t="s">
        <v>35</v>
      </c>
      <c r="F82" s="33" t="s">
        <v>36</v>
      </c>
      <c r="G82" s="33" t="s">
        <v>37</v>
      </c>
      <c r="H82" s="33" t="s">
        <v>38</v>
      </c>
      <c r="I82" s="33" t="s">
        <v>39</v>
      </c>
      <c r="J82" s="35" t="s">
        <v>40</v>
      </c>
    </row>
    <row r="83" spans="1:10" x14ac:dyDescent="0.2">
      <c r="A83" s="52" t="s">
        <v>272</v>
      </c>
      <c r="B83" s="55" t="s">
        <v>109</v>
      </c>
      <c r="C83" s="73" t="s">
        <v>121</v>
      </c>
      <c r="D83" s="144">
        <f t="shared" ref="D83:J83" si="14">SUM(D85:D86)</f>
        <v>0</v>
      </c>
      <c r="E83" s="144">
        <f t="shared" si="14"/>
        <v>0</v>
      </c>
      <c r="F83" s="144">
        <f t="shared" si="14"/>
        <v>0</v>
      </c>
      <c r="G83" s="144">
        <f t="shared" si="14"/>
        <v>0</v>
      </c>
      <c r="H83" s="144">
        <f t="shared" si="14"/>
        <v>0</v>
      </c>
      <c r="I83" s="144">
        <f t="shared" si="14"/>
        <v>0</v>
      </c>
      <c r="J83" s="145">
        <f t="shared" si="14"/>
        <v>0</v>
      </c>
    </row>
    <row r="84" spans="1:10" ht="9.9499999999999993" customHeight="1" x14ac:dyDescent="0.2">
      <c r="A84" s="49" t="s">
        <v>54</v>
      </c>
      <c r="B84" s="50"/>
      <c r="C84" s="69"/>
      <c r="D84" s="92"/>
      <c r="E84" s="93"/>
      <c r="F84" s="92"/>
      <c r="G84" s="92"/>
      <c r="H84" s="92"/>
      <c r="I84" s="92"/>
      <c r="J84" s="94"/>
    </row>
    <row r="85" spans="1:10" ht="22.5" x14ac:dyDescent="0.2">
      <c r="A85" s="54" t="s">
        <v>122</v>
      </c>
      <c r="B85" s="55" t="s">
        <v>115</v>
      </c>
      <c r="C85" s="73" t="s">
        <v>123</v>
      </c>
      <c r="D85" s="133"/>
      <c r="E85" s="132"/>
      <c r="F85" s="133"/>
      <c r="G85" s="133"/>
      <c r="H85" s="133"/>
      <c r="I85" s="134">
        <f>SUM(E85:H85)</f>
        <v>0</v>
      </c>
      <c r="J85" s="135">
        <f>D85-I85</f>
        <v>0</v>
      </c>
    </row>
    <row r="86" spans="1:10" x14ac:dyDescent="0.2">
      <c r="A86" s="54" t="s">
        <v>124</v>
      </c>
      <c r="B86" s="53" t="s">
        <v>125</v>
      </c>
      <c r="C86" s="75" t="s">
        <v>126</v>
      </c>
      <c r="D86" s="133"/>
      <c r="E86" s="132"/>
      <c r="F86" s="133"/>
      <c r="G86" s="133"/>
      <c r="H86" s="133"/>
      <c r="I86" s="134">
        <f>SUM(E86:H86)</f>
        <v>0</v>
      </c>
      <c r="J86" s="135">
        <f>D86-I86</f>
        <v>0</v>
      </c>
    </row>
    <row r="87" spans="1:10" x14ac:dyDescent="0.2">
      <c r="A87" s="52" t="s">
        <v>273</v>
      </c>
      <c r="B87" s="53" t="s">
        <v>116</v>
      </c>
      <c r="C87" s="73" t="s">
        <v>127</v>
      </c>
      <c r="D87" s="146">
        <f t="shared" ref="D87:J87" si="15">SUM(D89:D90)</f>
        <v>0</v>
      </c>
      <c r="E87" s="146">
        <f t="shared" si="15"/>
        <v>0</v>
      </c>
      <c r="F87" s="146">
        <f t="shared" si="15"/>
        <v>0</v>
      </c>
      <c r="G87" s="146">
        <f t="shared" si="15"/>
        <v>0</v>
      </c>
      <c r="H87" s="146">
        <f t="shared" si="15"/>
        <v>0</v>
      </c>
      <c r="I87" s="146">
        <f t="shared" si="15"/>
        <v>0</v>
      </c>
      <c r="J87" s="131">
        <f t="shared" si="15"/>
        <v>0</v>
      </c>
    </row>
    <row r="88" spans="1:10" ht="9.9499999999999993" customHeight="1" x14ac:dyDescent="0.2">
      <c r="A88" s="49" t="s">
        <v>54</v>
      </c>
      <c r="B88" s="50"/>
      <c r="C88" s="69"/>
      <c r="D88" s="92"/>
      <c r="E88" s="93"/>
      <c r="F88" s="92"/>
      <c r="G88" s="92"/>
      <c r="H88" s="92"/>
      <c r="I88" s="92"/>
      <c r="J88" s="94"/>
    </row>
    <row r="89" spans="1:10" x14ac:dyDescent="0.2">
      <c r="A89" s="54" t="s">
        <v>128</v>
      </c>
      <c r="B89" s="55" t="s">
        <v>120</v>
      </c>
      <c r="C89" s="73" t="s">
        <v>129</v>
      </c>
      <c r="D89" s="133"/>
      <c r="E89" s="132"/>
      <c r="F89" s="133"/>
      <c r="G89" s="133"/>
      <c r="H89" s="133"/>
      <c r="I89" s="134">
        <f>SUM(E89:H89)</f>
        <v>0</v>
      </c>
      <c r="J89" s="135">
        <f>D89-I89</f>
        <v>0</v>
      </c>
    </row>
    <row r="90" spans="1:10" ht="33.75" x14ac:dyDescent="0.2">
      <c r="A90" s="54" t="s">
        <v>130</v>
      </c>
      <c r="B90" s="55" t="s">
        <v>131</v>
      </c>
      <c r="C90" s="73" t="s">
        <v>132</v>
      </c>
      <c r="D90" s="133"/>
      <c r="E90" s="132"/>
      <c r="F90" s="133"/>
      <c r="G90" s="133"/>
      <c r="H90" s="133"/>
      <c r="I90" s="134">
        <f>SUM(E90:H90)</f>
        <v>0</v>
      </c>
      <c r="J90" s="135">
        <f>D90-I90</f>
        <v>0</v>
      </c>
    </row>
    <row r="91" spans="1:10" x14ac:dyDescent="0.2">
      <c r="A91" s="58" t="s">
        <v>269</v>
      </c>
      <c r="B91" s="53" t="s">
        <v>121</v>
      </c>
      <c r="C91" s="75" t="s">
        <v>133</v>
      </c>
      <c r="D91" s="147">
        <v>23800</v>
      </c>
      <c r="E91" s="132">
        <v>17053.080000000002</v>
      </c>
      <c r="F91" s="133"/>
      <c r="G91" s="133"/>
      <c r="H91" s="133"/>
      <c r="I91" s="134">
        <f>SUM(E91:H91)</f>
        <v>17053.080000000002</v>
      </c>
      <c r="J91" s="135">
        <f>D91-I91</f>
        <v>6746.92</v>
      </c>
    </row>
    <row r="92" spans="1:10" ht="24" x14ac:dyDescent="0.2">
      <c r="A92" s="56" t="s">
        <v>262</v>
      </c>
      <c r="B92" s="55" t="s">
        <v>127</v>
      </c>
      <c r="C92" s="73" t="s">
        <v>134</v>
      </c>
      <c r="D92" s="142">
        <f t="shared" ref="D92:J92" si="16">SUM(D94:D97)</f>
        <v>2217783.9700000002</v>
      </c>
      <c r="E92" s="142">
        <f t="shared" si="16"/>
        <v>2089384.16</v>
      </c>
      <c r="F92" s="142">
        <f t="shared" si="16"/>
        <v>0</v>
      </c>
      <c r="G92" s="142">
        <f t="shared" si="16"/>
        <v>0</v>
      </c>
      <c r="H92" s="142">
        <f t="shared" si="16"/>
        <v>0</v>
      </c>
      <c r="I92" s="142">
        <f t="shared" si="16"/>
        <v>2089384.16</v>
      </c>
      <c r="J92" s="131">
        <f t="shared" si="16"/>
        <v>128399.81</v>
      </c>
    </row>
    <row r="93" spans="1:10" ht="9.9499999999999993" customHeight="1" x14ac:dyDescent="0.2">
      <c r="A93" s="49" t="s">
        <v>54</v>
      </c>
      <c r="B93" s="50"/>
      <c r="C93" s="68"/>
      <c r="D93" s="92"/>
      <c r="E93" s="93"/>
      <c r="F93" s="92"/>
      <c r="G93" s="92"/>
      <c r="H93" s="92"/>
      <c r="I93" s="92"/>
      <c r="J93" s="94"/>
    </row>
    <row r="94" spans="1:10" x14ac:dyDescent="0.2">
      <c r="A94" s="76" t="s">
        <v>264</v>
      </c>
      <c r="B94" s="55" t="s">
        <v>135</v>
      </c>
      <c r="C94" s="73" t="s">
        <v>136</v>
      </c>
      <c r="D94" s="133">
        <v>687035</v>
      </c>
      <c r="E94" s="132">
        <v>687035</v>
      </c>
      <c r="F94" s="133"/>
      <c r="G94" s="133"/>
      <c r="H94" s="133"/>
      <c r="I94" s="134">
        <f>SUM(E94:H94)</f>
        <v>687035</v>
      </c>
      <c r="J94" s="135">
        <f>D94-I94</f>
        <v>0</v>
      </c>
    </row>
    <row r="95" spans="1:10" x14ac:dyDescent="0.2">
      <c r="A95" s="76" t="s">
        <v>137</v>
      </c>
      <c r="B95" s="55" t="s">
        <v>129</v>
      </c>
      <c r="C95" s="73" t="s">
        <v>138</v>
      </c>
      <c r="D95" s="133"/>
      <c r="E95" s="132"/>
      <c r="F95" s="133"/>
      <c r="G95" s="133"/>
      <c r="H95" s="133"/>
      <c r="I95" s="134">
        <f>SUM(E95:H95)</f>
        <v>0</v>
      </c>
      <c r="J95" s="135">
        <f>D95-I95</f>
        <v>0</v>
      </c>
    </row>
    <row r="96" spans="1:10" x14ac:dyDescent="0.2">
      <c r="A96" s="76" t="s">
        <v>139</v>
      </c>
      <c r="B96" s="55" t="s">
        <v>132</v>
      </c>
      <c r="C96" s="73" t="s">
        <v>140</v>
      </c>
      <c r="D96" s="133"/>
      <c r="E96" s="132"/>
      <c r="F96" s="133"/>
      <c r="G96" s="133"/>
      <c r="H96" s="133"/>
      <c r="I96" s="134">
        <f>SUM(E96:H96)</f>
        <v>0</v>
      </c>
      <c r="J96" s="135">
        <f>D96-I96</f>
        <v>0</v>
      </c>
    </row>
    <row r="97" spans="1:10" x14ac:dyDescent="0.2">
      <c r="A97" s="76" t="s">
        <v>141</v>
      </c>
      <c r="B97" s="53" t="s">
        <v>142</v>
      </c>
      <c r="C97" s="73" t="s">
        <v>143</v>
      </c>
      <c r="D97" s="133">
        <v>1530748.97</v>
      </c>
      <c r="E97" s="132">
        <v>1402349.16</v>
      </c>
      <c r="F97" s="133"/>
      <c r="G97" s="133"/>
      <c r="H97" s="133"/>
      <c r="I97" s="134">
        <f>SUM(E97:H97)</f>
        <v>1402349.16</v>
      </c>
      <c r="J97" s="135">
        <f>D97-I97</f>
        <v>128399.81</v>
      </c>
    </row>
    <row r="98" spans="1:10" ht="24" x14ac:dyDescent="0.2">
      <c r="A98" s="56" t="s">
        <v>270</v>
      </c>
      <c r="B98" s="55" t="s">
        <v>144</v>
      </c>
      <c r="C98" s="73" t="s">
        <v>145</v>
      </c>
      <c r="D98" s="148">
        <f t="shared" ref="D98:J98" si="17">SUM(D100:D102)</f>
        <v>0</v>
      </c>
      <c r="E98" s="148">
        <f t="shared" si="17"/>
        <v>0</v>
      </c>
      <c r="F98" s="148">
        <f t="shared" si="17"/>
        <v>0</v>
      </c>
      <c r="G98" s="148">
        <f t="shared" si="17"/>
        <v>0</v>
      </c>
      <c r="H98" s="148">
        <f t="shared" si="17"/>
        <v>0</v>
      </c>
      <c r="I98" s="148">
        <f t="shared" si="17"/>
        <v>0</v>
      </c>
      <c r="J98" s="137">
        <f t="shared" si="17"/>
        <v>0</v>
      </c>
    </row>
    <row r="99" spans="1:10" ht="9.9499999999999993" customHeight="1" x14ac:dyDescent="0.2">
      <c r="A99" s="49" t="s">
        <v>44</v>
      </c>
      <c r="B99" s="50"/>
      <c r="C99" s="68"/>
      <c r="D99" s="92"/>
      <c r="E99" s="93"/>
      <c r="F99" s="92"/>
      <c r="G99" s="92"/>
      <c r="H99" s="92"/>
      <c r="I99" s="92"/>
      <c r="J99" s="94"/>
    </row>
    <row r="100" spans="1:10" x14ac:dyDescent="0.2">
      <c r="A100" s="76" t="s">
        <v>193</v>
      </c>
      <c r="B100" s="55" t="s">
        <v>146</v>
      </c>
      <c r="C100" s="73" t="s">
        <v>147</v>
      </c>
      <c r="D100" s="133"/>
      <c r="E100" s="132"/>
      <c r="F100" s="133"/>
      <c r="G100" s="133"/>
      <c r="H100" s="133"/>
      <c r="I100" s="134">
        <f>SUM(E100:H100)</f>
        <v>0</v>
      </c>
      <c r="J100" s="135">
        <f>D100-I100</f>
        <v>0</v>
      </c>
    </row>
    <row r="101" spans="1:10" x14ac:dyDescent="0.2">
      <c r="A101" s="76" t="s">
        <v>148</v>
      </c>
      <c r="B101" s="55" t="s">
        <v>149</v>
      </c>
      <c r="C101" s="73" t="s">
        <v>150</v>
      </c>
      <c r="D101" s="133"/>
      <c r="E101" s="132"/>
      <c r="F101" s="133"/>
      <c r="G101" s="133"/>
      <c r="H101" s="133"/>
      <c r="I101" s="134">
        <f>SUM(E101:H101)</f>
        <v>0</v>
      </c>
      <c r="J101" s="135">
        <f>D101-I101</f>
        <v>0</v>
      </c>
    </row>
    <row r="102" spans="1:10" ht="13.5" thickBot="1" x14ac:dyDescent="0.25">
      <c r="A102" s="76" t="s">
        <v>151</v>
      </c>
      <c r="B102" s="108" t="s">
        <v>152</v>
      </c>
      <c r="C102" s="109" t="s">
        <v>153</v>
      </c>
      <c r="D102" s="127"/>
      <c r="E102" s="149"/>
      <c r="F102" s="127"/>
      <c r="G102" s="127"/>
      <c r="H102" s="127"/>
      <c r="I102" s="150">
        <f>SUM(E102:H102)</f>
        <v>0</v>
      </c>
      <c r="J102" s="151">
        <f>D102-I102</f>
        <v>0</v>
      </c>
    </row>
    <row r="103" spans="1:10" ht="20.25" customHeight="1" thickBot="1" x14ac:dyDescent="0.25">
      <c r="A103" s="36"/>
      <c r="B103" s="37"/>
      <c r="C103" s="37"/>
      <c r="D103" s="37"/>
      <c r="E103" s="37"/>
      <c r="F103" s="37"/>
      <c r="G103" s="37"/>
      <c r="H103" s="37"/>
      <c r="I103" s="37"/>
      <c r="J103" s="37"/>
    </row>
    <row r="104" spans="1:10" ht="13.5" thickBot="1" x14ac:dyDescent="0.25">
      <c r="A104" s="77" t="s">
        <v>154</v>
      </c>
      <c r="B104" s="78">
        <v>450</v>
      </c>
      <c r="C104" s="78"/>
      <c r="D104" s="152">
        <f t="shared" ref="D104:I104" si="18">D21-D53</f>
        <v>-499029.06</v>
      </c>
      <c r="E104" s="152">
        <f t="shared" si="18"/>
        <v>1127698.3899999999</v>
      </c>
      <c r="F104" s="152">
        <f t="shared" si="18"/>
        <v>0</v>
      </c>
      <c r="G104" s="152">
        <f t="shared" si="18"/>
        <v>1128.78</v>
      </c>
      <c r="H104" s="152">
        <f t="shared" si="18"/>
        <v>0</v>
      </c>
      <c r="I104" s="152">
        <f t="shared" si="18"/>
        <v>1128827.17</v>
      </c>
      <c r="J104" s="103" t="s">
        <v>62</v>
      </c>
    </row>
    <row r="105" spans="1:10" ht="15.95" customHeight="1" x14ac:dyDescent="0.2">
      <c r="A105" s="104"/>
      <c r="B105" s="105"/>
      <c r="C105" s="105"/>
      <c r="D105" s="106"/>
      <c r="E105" s="106"/>
      <c r="F105" s="106"/>
      <c r="G105" s="106"/>
      <c r="H105" s="106"/>
      <c r="I105" s="106"/>
      <c r="J105" s="106"/>
    </row>
    <row r="106" spans="1:10" ht="12.75" customHeight="1" x14ac:dyDescent="0.25">
      <c r="A106" s="189" t="s">
        <v>155</v>
      </c>
      <c r="B106" s="189"/>
      <c r="C106" s="189"/>
      <c r="D106" s="189"/>
      <c r="E106" s="189"/>
      <c r="F106" s="189"/>
      <c r="G106" s="189"/>
      <c r="H106" s="189"/>
      <c r="J106" s="38" t="s">
        <v>156</v>
      </c>
    </row>
    <row r="107" spans="1:10" ht="11.25" customHeight="1" x14ac:dyDescent="0.2">
      <c r="A107" s="15"/>
      <c r="B107" s="39"/>
      <c r="C107" s="39"/>
      <c r="D107" s="16"/>
      <c r="E107" s="17"/>
      <c r="F107" s="17"/>
      <c r="G107" s="17"/>
      <c r="H107" s="17"/>
      <c r="I107" s="17"/>
      <c r="J107" s="18"/>
    </row>
    <row r="108" spans="1:10" x14ac:dyDescent="0.2">
      <c r="A108" s="19"/>
      <c r="B108" s="20"/>
      <c r="C108" s="20"/>
      <c r="D108" s="21"/>
      <c r="E108" s="22"/>
      <c r="F108" s="23" t="s">
        <v>13</v>
      </c>
      <c r="G108" s="23"/>
      <c r="H108" s="24"/>
      <c r="J108" s="25"/>
    </row>
    <row r="109" spans="1:10" ht="10.5" customHeight="1" x14ac:dyDescent="0.2">
      <c r="A109" s="40"/>
      <c r="B109" s="20" t="s">
        <v>15</v>
      </c>
      <c r="C109" s="20" t="s">
        <v>16</v>
      </c>
      <c r="D109" s="21" t="s">
        <v>17</v>
      </c>
      <c r="E109" s="26" t="s">
        <v>18</v>
      </c>
      <c r="F109" s="27" t="s">
        <v>18</v>
      </c>
      <c r="G109" s="28" t="s">
        <v>18</v>
      </c>
      <c r="H109" s="28"/>
      <c r="I109" s="29"/>
      <c r="J109" s="25" t="s">
        <v>19</v>
      </c>
    </row>
    <row r="110" spans="1:10" ht="10.5" customHeight="1" x14ac:dyDescent="0.2">
      <c r="A110" s="20" t="s">
        <v>14</v>
      </c>
      <c r="B110" s="20" t="s">
        <v>20</v>
      </c>
      <c r="C110" s="20" t="s">
        <v>21</v>
      </c>
      <c r="D110" s="21" t="s">
        <v>22</v>
      </c>
      <c r="E110" s="30" t="s">
        <v>23</v>
      </c>
      <c r="F110" s="21" t="s">
        <v>24</v>
      </c>
      <c r="G110" s="21" t="s">
        <v>25</v>
      </c>
      <c r="H110" s="21" t="s">
        <v>26</v>
      </c>
      <c r="I110" s="21" t="s">
        <v>27</v>
      </c>
      <c r="J110" s="25" t="s">
        <v>22</v>
      </c>
    </row>
    <row r="111" spans="1:10" ht="9.75" customHeight="1" x14ac:dyDescent="0.2">
      <c r="A111" s="19"/>
      <c r="B111" s="20" t="s">
        <v>28</v>
      </c>
      <c r="C111" s="20" t="s">
        <v>29</v>
      </c>
      <c r="D111" s="21" t="s">
        <v>30</v>
      </c>
      <c r="E111" s="30" t="s">
        <v>31</v>
      </c>
      <c r="F111" s="21" t="s">
        <v>31</v>
      </c>
      <c r="G111" s="21" t="s">
        <v>32</v>
      </c>
      <c r="H111" s="21" t="s">
        <v>33</v>
      </c>
      <c r="I111" s="21"/>
      <c r="J111" s="25" t="s">
        <v>30</v>
      </c>
    </row>
    <row r="112" spans="1:10" ht="13.5" thickBot="1" x14ac:dyDescent="0.25">
      <c r="A112" s="31">
        <v>1</v>
      </c>
      <c r="B112" s="32">
        <v>2</v>
      </c>
      <c r="C112" s="32"/>
      <c r="D112" s="33" t="s">
        <v>34</v>
      </c>
      <c r="E112" s="34" t="s">
        <v>35</v>
      </c>
      <c r="F112" s="33" t="s">
        <v>36</v>
      </c>
      <c r="G112" s="33" t="s">
        <v>37</v>
      </c>
      <c r="H112" s="33" t="s">
        <v>38</v>
      </c>
      <c r="I112" s="33" t="s">
        <v>39</v>
      </c>
      <c r="J112" s="35" t="s">
        <v>40</v>
      </c>
    </row>
    <row r="113" spans="1:10" ht="22.5" x14ac:dyDescent="0.2">
      <c r="A113" s="79" t="s">
        <v>265</v>
      </c>
      <c r="B113" s="46" t="s">
        <v>145</v>
      </c>
      <c r="C113" s="80"/>
      <c r="D113" s="153">
        <f>D115+D122+D127+D130+D141+D145</f>
        <v>499029.06</v>
      </c>
      <c r="E113" s="153">
        <f>E115+E122+E127+E130+E141+E145</f>
        <v>-1127698.3899999999</v>
      </c>
      <c r="F113" s="153">
        <f>F115+F122+F127+F130+F141+F145</f>
        <v>0</v>
      </c>
      <c r="G113" s="154">
        <f>G115+G122+G127+G130+G145</f>
        <v>-1128.78</v>
      </c>
      <c r="H113" s="154">
        <f>H115+H122+H145</f>
        <v>0</v>
      </c>
      <c r="I113" s="153">
        <f>I115+I122+I127+I130+I141+I145</f>
        <v>-1128827.17</v>
      </c>
      <c r="J113" s="129">
        <f>J115+J122+J127+J130+J141+J145</f>
        <v>1627856.23</v>
      </c>
    </row>
    <row r="114" spans="1:10" ht="9.9499999999999993" customHeight="1" x14ac:dyDescent="0.2">
      <c r="A114" s="81" t="s">
        <v>157</v>
      </c>
      <c r="B114" s="82"/>
      <c r="C114" s="83"/>
      <c r="D114" s="100"/>
      <c r="E114" s="96"/>
      <c r="F114" s="96"/>
      <c r="G114" s="95"/>
      <c r="H114" s="95"/>
      <c r="I114" s="95"/>
      <c r="J114" s="97"/>
    </row>
    <row r="115" spans="1:10" x14ac:dyDescent="0.2">
      <c r="A115" s="84" t="s">
        <v>256</v>
      </c>
      <c r="B115" s="85" t="s">
        <v>147</v>
      </c>
      <c r="C115" s="47"/>
      <c r="D115" s="130">
        <f t="shared" ref="D115:J115" si="19">SUM(D117:D121)</f>
        <v>0</v>
      </c>
      <c r="E115" s="142">
        <f t="shared" si="19"/>
        <v>0</v>
      </c>
      <c r="F115" s="142">
        <f t="shared" si="19"/>
        <v>0</v>
      </c>
      <c r="G115" s="142">
        <f t="shared" si="19"/>
        <v>0</v>
      </c>
      <c r="H115" s="142">
        <f t="shared" si="19"/>
        <v>0</v>
      </c>
      <c r="I115" s="142">
        <f t="shared" si="19"/>
        <v>0</v>
      </c>
      <c r="J115" s="143">
        <f t="shared" si="19"/>
        <v>0</v>
      </c>
    </row>
    <row r="116" spans="1:10" ht="9.9499999999999993" customHeight="1" x14ac:dyDescent="0.2">
      <c r="A116" s="81" t="s">
        <v>158</v>
      </c>
      <c r="B116" s="82"/>
      <c r="C116" s="86"/>
      <c r="D116" s="96"/>
      <c r="E116" s="96"/>
      <c r="F116" s="96"/>
      <c r="G116" s="95"/>
      <c r="H116" s="95"/>
      <c r="I116" s="95"/>
      <c r="J116" s="97"/>
    </row>
    <row r="117" spans="1:10" x14ac:dyDescent="0.2">
      <c r="A117" s="87" t="s">
        <v>239</v>
      </c>
      <c r="B117" s="85" t="s">
        <v>159</v>
      </c>
      <c r="C117" s="47" t="s">
        <v>91</v>
      </c>
      <c r="D117" s="132"/>
      <c r="E117" s="132"/>
      <c r="F117" s="132"/>
      <c r="G117" s="133"/>
      <c r="H117" s="133"/>
      <c r="I117" s="134">
        <f>SUM(E117:H117)</f>
        <v>0</v>
      </c>
      <c r="J117" s="135">
        <f>D117-I117</f>
        <v>0</v>
      </c>
    </row>
    <row r="118" spans="1:10" s="42" customFormat="1" x14ac:dyDescent="0.2">
      <c r="A118" s="87" t="s">
        <v>160</v>
      </c>
      <c r="B118" s="88" t="s">
        <v>162</v>
      </c>
      <c r="C118" s="47" t="s">
        <v>245</v>
      </c>
      <c r="D118" s="155"/>
      <c r="E118" s="155"/>
      <c r="F118" s="155"/>
      <c r="G118" s="156"/>
      <c r="H118" s="156"/>
      <c r="I118" s="134">
        <f>SUM(E118:H118)</f>
        <v>0</v>
      </c>
      <c r="J118" s="135">
        <f>D118-I118</f>
        <v>0</v>
      </c>
    </row>
    <row r="119" spans="1:10" s="42" customFormat="1" x14ac:dyDescent="0.2">
      <c r="A119" s="87" t="s">
        <v>268</v>
      </c>
      <c r="B119" s="88" t="s">
        <v>165</v>
      </c>
      <c r="C119" s="47" t="s">
        <v>246</v>
      </c>
      <c r="D119" s="155"/>
      <c r="E119" s="155"/>
      <c r="F119" s="155"/>
      <c r="G119" s="156"/>
      <c r="H119" s="156"/>
      <c r="I119" s="134">
        <f>SUM(E119:H119)</f>
        <v>0</v>
      </c>
      <c r="J119" s="135">
        <f>D119-I119</f>
        <v>0</v>
      </c>
    </row>
    <row r="120" spans="1:10" s="42" customFormat="1" x14ac:dyDescent="0.2">
      <c r="A120" s="87" t="s">
        <v>161</v>
      </c>
      <c r="B120" s="88" t="s">
        <v>195</v>
      </c>
      <c r="C120" s="47" t="s">
        <v>163</v>
      </c>
      <c r="D120" s="155"/>
      <c r="E120" s="155"/>
      <c r="F120" s="155"/>
      <c r="G120" s="156"/>
      <c r="H120" s="156"/>
      <c r="I120" s="134">
        <f>SUM(E120:H120)</f>
        <v>0</v>
      </c>
      <c r="J120" s="135">
        <f>D120-I120</f>
        <v>0</v>
      </c>
    </row>
    <row r="121" spans="1:10" s="42" customFormat="1" x14ac:dyDescent="0.2">
      <c r="A121" s="87" t="s">
        <v>240</v>
      </c>
      <c r="B121" s="88" t="s">
        <v>194</v>
      </c>
      <c r="C121" s="47" t="s">
        <v>166</v>
      </c>
      <c r="D121" s="155"/>
      <c r="E121" s="155"/>
      <c r="F121" s="155"/>
      <c r="G121" s="156"/>
      <c r="H121" s="156"/>
      <c r="I121" s="134">
        <f>SUM(E121:H121)</f>
        <v>0</v>
      </c>
      <c r="J121" s="135">
        <f>D121-I121</f>
        <v>0</v>
      </c>
    </row>
    <row r="122" spans="1:10" s="42" customFormat="1" x14ac:dyDescent="0.2">
      <c r="A122" s="84" t="s">
        <v>167</v>
      </c>
      <c r="B122" s="85" t="s">
        <v>168</v>
      </c>
      <c r="C122" s="47"/>
      <c r="D122" s="142">
        <f t="shared" ref="D122:J122" si="20">SUM(D124:D126)</f>
        <v>0</v>
      </c>
      <c r="E122" s="142">
        <f t="shared" si="20"/>
        <v>0</v>
      </c>
      <c r="F122" s="142">
        <f t="shared" si="20"/>
        <v>0</v>
      </c>
      <c r="G122" s="142">
        <f t="shared" si="20"/>
        <v>0</v>
      </c>
      <c r="H122" s="142">
        <f t="shared" si="20"/>
        <v>0</v>
      </c>
      <c r="I122" s="142">
        <f t="shared" si="20"/>
        <v>0</v>
      </c>
      <c r="J122" s="143">
        <f t="shared" si="20"/>
        <v>0</v>
      </c>
    </row>
    <row r="123" spans="1:10" s="42" customFormat="1" ht="9.9499999999999993" customHeight="1" x14ac:dyDescent="0.2">
      <c r="A123" s="89" t="s">
        <v>169</v>
      </c>
      <c r="B123" s="82"/>
      <c r="C123" s="83"/>
      <c r="D123" s="92"/>
      <c r="E123" s="92"/>
      <c r="F123" s="92"/>
      <c r="G123" s="92"/>
      <c r="H123" s="92"/>
      <c r="I123" s="92"/>
      <c r="J123" s="94"/>
    </row>
    <row r="124" spans="1:10" x14ac:dyDescent="0.2">
      <c r="A124" s="87" t="s">
        <v>239</v>
      </c>
      <c r="B124" s="85" t="s">
        <v>170</v>
      </c>
      <c r="C124" s="47" t="s">
        <v>91</v>
      </c>
      <c r="D124" s="132"/>
      <c r="E124" s="132"/>
      <c r="F124" s="132"/>
      <c r="G124" s="133"/>
      <c r="H124" s="133"/>
      <c r="I124" s="134">
        <f>SUM(E124:H124)</f>
        <v>0</v>
      </c>
      <c r="J124" s="135">
        <f>D124-I124</f>
        <v>0</v>
      </c>
    </row>
    <row r="125" spans="1:10" s="42" customFormat="1" x14ac:dyDescent="0.2">
      <c r="A125" s="87" t="s">
        <v>161</v>
      </c>
      <c r="B125" s="85" t="s">
        <v>171</v>
      </c>
      <c r="C125" s="47" t="s">
        <v>172</v>
      </c>
      <c r="D125" s="155"/>
      <c r="E125" s="155"/>
      <c r="F125" s="155"/>
      <c r="G125" s="156"/>
      <c r="H125" s="156"/>
      <c r="I125" s="134">
        <f>SUM(E125:H125)</f>
        <v>0</v>
      </c>
      <c r="J125" s="135">
        <f>D125-I125</f>
        <v>0</v>
      </c>
    </row>
    <row r="126" spans="1:10" s="42" customFormat="1" x14ac:dyDescent="0.2">
      <c r="A126" s="87" t="s">
        <v>164</v>
      </c>
      <c r="B126" s="88" t="s">
        <v>173</v>
      </c>
      <c r="C126" s="47" t="s">
        <v>174</v>
      </c>
      <c r="D126" s="155"/>
      <c r="E126" s="155"/>
      <c r="F126" s="155"/>
      <c r="G126" s="156"/>
      <c r="H126" s="156"/>
      <c r="I126" s="134">
        <f>SUM(E126:H126)</f>
        <v>0</v>
      </c>
      <c r="J126" s="135">
        <f>D126-I126</f>
        <v>0</v>
      </c>
    </row>
    <row r="127" spans="1:10" x14ac:dyDescent="0.2">
      <c r="A127" s="84" t="s">
        <v>175</v>
      </c>
      <c r="B127" s="88" t="s">
        <v>176</v>
      </c>
      <c r="C127" s="47"/>
      <c r="D127" s="157">
        <v>499029.06</v>
      </c>
      <c r="E127" s="130">
        <f>E128+E129</f>
        <v>-1128827.17</v>
      </c>
      <c r="F127" s="130">
        <f>F128+F129</f>
        <v>0</v>
      </c>
      <c r="G127" s="130">
        <f>G128+G129</f>
        <v>0</v>
      </c>
      <c r="H127" s="99" t="s">
        <v>62</v>
      </c>
      <c r="I127" s="130">
        <f>I128+I129</f>
        <v>-1128827.17</v>
      </c>
      <c r="J127" s="135">
        <f>D127-I127</f>
        <v>1627856.23</v>
      </c>
    </row>
    <row r="128" spans="1:10" x14ac:dyDescent="0.2">
      <c r="A128" s="87" t="s">
        <v>177</v>
      </c>
      <c r="B128" s="88" t="s">
        <v>163</v>
      </c>
      <c r="C128" s="47" t="s">
        <v>178</v>
      </c>
      <c r="D128" s="98" t="s">
        <v>62</v>
      </c>
      <c r="E128" s="132">
        <v>-28659238.23</v>
      </c>
      <c r="F128" s="132"/>
      <c r="G128" s="133">
        <v>-1128.78</v>
      </c>
      <c r="H128" s="99" t="s">
        <v>62</v>
      </c>
      <c r="I128" s="134">
        <f>SUM(E128:G128)</f>
        <v>-28660367.010000002</v>
      </c>
      <c r="J128" s="101" t="s">
        <v>62</v>
      </c>
    </row>
    <row r="129" spans="1:10" x14ac:dyDescent="0.2">
      <c r="A129" s="87" t="s">
        <v>179</v>
      </c>
      <c r="B129" s="88" t="s">
        <v>172</v>
      </c>
      <c r="C129" s="47" t="s">
        <v>180</v>
      </c>
      <c r="D129" s="98" t="s">
        <v>62</v>
      </c>
      <c r="E129" s="132">
        <v>27530411.059999999</v>
      </c>
      <c r="F129" s="132"/>
      <c r="G129" s="133">
        <v>1128.78</v>
      </c>
      <c r="H129" s="99" t="s">
        <v>62</v>
      </c>
      <c r="I129" s="134">
        <f>SUM(E129:G129)</f>
        <v>27531539.84</v>
      </c>
      <c r="J129" s="101" t="s">
        <v>62</v>
      </c>
    </row>
    <row r="130" spans="1:10" ht="24" x14ac:dyDescent="0.2">
      <c r="A130" s="84" t="s">
        <v>196</v>
      </c>
      <c r="B130" s="82" t="s">
        <v>197</v>
      </c>
      <c r="C130" s="90"/>
      <c r="D130" s="157"/>
      <c r="E130" s="130">
        <f>E132+E133</f>
        <v>1128.78</v>
      </c>
      <c r="F130" s="130">
        <f>F132+F133</f>
        <v>0</v>
      </c>
      <c r="G130" s="130">
        <f>G132+G133</f>
        <v>-1128.78</v>
      </c>
      <c r="H130" s="98" t="s">
        <v>62</v>
      </c>
      <c r="I130" s="130">
        <f>I132+I133</f>
        <v>0</v>
      </c>
      <c r="J130" s="135">
        <f>D130-I130</f>
        <v>0</v>
      </c>
    </row>
    <row r="131" spans="1:10" ht="9.9499999999999993" customHeight="1" x14ac:dyDescent="0.2">
      <c r="A131" s="81" t="s">
        <v>54</v>
      </c>
      <c r="B131" s="82"/>
      <c r="C131" s="86"/>
      <c r="D131" s="92"/>
      <c r="E131" s="93"/>
      <c r="F131" s="93"/>
      <c r="G131" s="92"/>
      <c r="H131" s="92"/>
      <c r="I131" s="92"/>
      <c r="J131" s="94"/>
    </row>
    <row r="132" spans="1:10" x14ac:dyDescent="0.2">
      <c r="A132" s="87" t="s">
        <v>271</v>
      </c>
      <c r="B132" s="85" t="s">
        <v>199</v>
      </c>
      <c r="C132" s="86" t="s">
        <v>178</v>
      </c>
      <c r="D132" s="132"/>
      <c r="E132" s="132">
        <v>1128.78</v>
      </c>
      <c r="F132" s="132"/>
      <c r="G132" s="158"/>
      <c r="H132" s="99" t="s">
        <v>62</v>
      </c>
      <c r="I132" s="134">
        <f>SUM(E132:G132)</f>
        <v>1128.78</v>
      </c>
      <c r="J132" s="126" t="s">
        <v>62</v>
      </c>
    </row>
    <row r="133" spans="1:10" ht="13.5" thickBot="1" x14ac:dyDescent="0.25">
      <c r="A133" s="87" t="s">
        <v>198</v>
      </c>
      <c r="B133" s="62" t="s">
        <v>200</v>
      </c>
      <c r="C133" s="63" t="s">
        <v>180</v>
      </c>
      <c r="D133" s="149"/>
      <c r="E133" s="149"/>
      <c r="F133" s="149"/>
      <c r="G133" s="159">
        <v>-1128.78</v>
      </c>
      <c r="H133" s="107" t="s">
        <v>62</v>
      </c>
      <c r="I133" s="150">
        <f>SUM(E133:G133)</f>
        <v>-1128.78</v>
      </c>
      <c r="J133" s="125" t="s">
        <v>62</v>
      </c>
    </row>
    <row r="134" spans="1:10" ht="15" x14ac:dyDescent="0.25">
      <c r="C134" s="12"/>
      <c r="E134" s="5"/>
      <c r="F134" s="5"/>
      <c r="G134" s="5"/>
      <c r="H134" s="5"/>
      <c r="J134" s="38" t="s">
        <v>181</v>
      </c>
    </row>
    <row r="135" spans="1:10" ht="11.25" customHeight="1" x14ac:dyDescent="0.2">
      <c r="A135" s="15"/>
      <c r="B135" s="39"/>
      <c r="C135" s="39"/>
      <c r="D135" s="16"/>
      <c r="E135" s="17"/>
      <c r="F135" s="17"/>
      <c r="G135" s="17"/>
      <c r="H135" s="17"/>
      <c r="I135" s="17"/>
      <c r="J135" s="18"/>
    </row>
    <row r="136" spans="1:10" x14ac:dyDescent="0.2">
      <c r="A136" s="19"/>
      <c r="B136" s="20"/>
      <c r="C136" s="20"/>
      <c r="D136" s="21"/>
      <c r="E136" s="22"/>
      <c r="F136" s="23" t="s">
        <v>13</v>
      </c>
      <c r="G136" s="23"/>
      <c r="H136" s="24"/>
      <c r="J136" s="25"/>
    </row>
    <row r="137" spans="1:10" ht="10.5" customHeight="1" x14ac:dyDescent="0.2">
      <c r="A137" s="40"/>
      <c r="B137" s="20" t="s">
        <v>15</v>
      </c>
      <c r="C137" s="20" t="s">
        <v>16</v>
      </c>
      <c r="D137" s="21" t="s">
        <v>17</v>
      </c>
      <c r="E137" s="26" t="s">
        <v>18</v>
      </c>
      <c r="F137" s="27" t="s">
        <v>18</v>
      </c>
      <c r="G137" s="28" t="s">
        <v>18</v>
      </c>
      <c r="H137" s="28"/>
      <c r="I137" s="29"/>
      <c r="J137" s="25" t="s">
        <v>19</v>
      </c>
    </row>
    <row r="138" spans="1:10" ht="10.5" customHeight="1" x14ac:dyDescent="0.2">
      <c r="A138" s="20" t="s">
        <v>14</v>
      </c>
      <c r="B138" s="20" t="s">
        <v>20</v>
      </c>
      <c r="C138" s="20" t="s">
        <v>21</v>
      </c>
      <c r="D138" s="21" t="s">
        <v>22</v>
      </c>
      <c r="E138" s="30" t="s">
        <v>23</v>
      </c>
      <c r="F138" s="21" t="s">
        <v>24</v>
      </c>
      <c r="G138" s="21" t="s">
        <v>25</v>
      </c>
      <c r="H138" s="21" t="s">
        <v>26</v>
      </c>
      <c r="I138" s="21" t="s">
        <v>27</v>
      </c>
      <c r="J138" s="25" t="s">
        <v>22</v>
      </c>
    </row>
    <row r="139" spans="1:10" ht="9.75" customHeight="1" x14ac:dyDescent="0.2">
      <c r="A139" s="19"/>
      <c r="B139" s="20" t="s">
        <v>28</v>
      </c>
      <c r="C139" s="20" t="s">
        <v>29</v>
      </c>
      <c r="D139" s="21" t="s">
        <v>30</v>
      </c>
      <c r="E139" s="30" t="s">
        <v>31</v>
      </c>
      <c r="F139" s="21" t="s">
        <v>31</v>
      </c>
      <c r="G139" s="21" t="s">
        <v>32</v>
      </c>
      <c r="H139" s="21" t="s">
        <v>33</v>
      </c>
      <c r="I139" s="21"/>
      <c r="J139" s="25" t="s">
        <v>30</v>
      </c>
    </row>
    <row r="140" spans="1:10" ht="13.5" thickBot="1" x14ac:dyDescent="0.25">
      <c r="A140" s="31">
        <v>1</v>
      </c>
      <c r="B140" s="32">
        <v>2</v>
      </c>
      <c r="C140" s="32"/>
      <c r="D140" s="33" t="s">
        <v>34</v>
      </c>
      <c r="E140" s="34" t="s">
        <v>35</v>
      </c>
      <c r="F140" s="33" t="s">
        <v>36</v>
      </c>
      <c r="G140" s="33" t="s">
        <v>37</v>
      </c>
      <c r="H140" s="33" t="s">
        <v>38</v>
      </c>
      <c r="I140" s="33" t="s">
        <v>39</v>
      </c>
      <c r="J140" s="35" t="s">
        <v>40</v>
      </c>
    </row>
    <row r="141" spans="1:10" ht="24" x14ac:dyDescent="0.2">
      <c r="A141" s="84" t="s">
        <v>274</v>
      </c>
      <c r="B141" s="46" t="s">
        <v>174</v>
      </c>
      <c r="C141" s="90"/>
      <c r="D141" s="146">
        <f>D143+D144</f>
        <v>0</v>
      </c>
      <c r="E141" s="146">
        <f>E143+E144</f>
        <v>0</v>
      </c>
      <c r="F141" s="146">
        <f>F143+F144</f>
        <v>0</v>
      </c>
      <c r="G141" s="102" t="s">
        <v>62</v>
      </c>
      <c r="H141" s="102" t="s">
        <v>62</v>
      </c>
      <c r="I141" s="146">
        <f>I143+I144</f>
        <v>0</v>
      </c>
      <c r="J141" s="145">
        <f>J143+J144</f>
        <v>0</v>
      </c>
    </row>
    <row r="142" spans="1:10" ht="9.9499999999999993" customHeight="1" x14ac:dyDescent="0.2">
      <c r="A142" s="81" t="s">
        <v>54</v>
      </c>
      <c r="B142" s="82"/>
      <c r="C142" s="86"/>
      <c r="D142" s="96"/>
      <c r="E142" s="96"/>
      <c r="F142" s="93"/>
      <c r="G142" s="92" t="s">
        <v>182</v>
      </c>
      <c r="H142" s="92"/>
      <c r="I142" s="92"/>
      <c r="J142" s="94"/>
    </row>
    <row r="143" spans="1:10" ht="22.5" x14ac:dyDescent="0.2">
      <c r="A143" s="87" t="s">
        <v>183</v>
      </c>
      <c r="B143" s="85" t="s">
        <v>184</v>
      </c>
      <c r="C143" s="86"/>
      <c r="D143" s="160"/>
      <c r="E143" s="161"/>
      <c r="F143" s="162"/>
      <c r="G143" s="99" t="s">
        <v>62</v>
      </c>
      <c r="H143" s="99" t="s">
        <v>62</v>
      </c>
      <c r="I143" s="134">
        <f>SUM(E143:F143)</f>
        <v>0</v>
      </c>
      <c r="J143" s="165">
        <f>D143-I143</f>
        <v>0</v>
      </c>
    </row>
    <row r="144" spans="1:10" ht="22.5" x14ac:dyDescent="0.2">
      <c r="A144" s="87" t="s">
        <v>185</v>
      </c>
      <c r="B144" s="88" t="s">
        <v>186</v>
      </c>
      <c r="C144" s="91"/>
      <c r="D144" s="163"/>
      <c r="E144" s="147"/>
      <c r="F144" s="164"/>
      <c r="G144" s="95" t="s">
        <v>62</v>
      </c>
      <c r="H144" s="102" t="s">
        <v>62</v>
      </c>
      <c r="I144" s="134">
        <f>SUM(E144:F144)</f>
        <v>0</v>
      </c>
      <c r="J144" s="166">
        <f>D144-I144</f>
        <v>0</v>
      </c>
    </row>
    <row r="145" spans="1:15" ht="24" x14ac:dyDescent="0.2">
      <c r="A145" s="84" t="s">
        <v>257</v>
      </c>
      <c r="B145" s="88" t="s">
        <v>187</v>
      </c>
      <c r="C145" s="90"/>
      <c r="D145" s="146">
        <f>D147+D148</f>
        <v>0</v>
      </c>
      <c r="E145" s="146">
        <f>E147+E148</f>
        <v>0</v>
      </c>
      <c r="F145" s="146">
        <f>F147+F148</f>
        <v>0</v>
      </c>
      <c r="G145" s="146">
        <f>G147 + G148</f>
        <v>0</v>
      </c>
      <c r="H145" s="146">
        <f>H147 + H148</f>
        <v>0</v>
      </c>
      <c r="I145" s="146">
        <f>I147+I148</f>
        <v>0</v>
      </c>
      <c r="J145" s="131">
        <f>J147+J148</f>
        <v>0</v>
      </c>
    </row>
    <row r="146" spans="1:15" ht="9.9499999999999993" customHeight="1" x14ac:dyDescent="0.2">
      <c r="A146" s="81" t="s">
        <v>54</v>
      </c>
      <c r="B146" s="82"/>
      <c r="C146" s="86"/>
      <c r="D146" s="96"/>
      <c r="E146" s="96"/>
      <c r="F146" s="93"/>
      <c r="G146" s="92" t="s">
        <v>182</v>
      </c>
      <c r="H146" s="92"/>
      <c r="I146" s="92"/>
      <c r="J146" s="94"/>
    </row>
    <row r="147" spans="1:15" ht="33.75" x14ac:dyDescent="0.2">
      <c r="A147" s="87" t="s">
        <v>188</v>
      </c>
      <c r="B147" s="85" t="s">
        <v>189</v>
      </c>
      <c r="C147" s="86"/>
      <c r="D147" s="160"/>
      <c r="E147" s="161"/>
      <c r="F147" s="162"/>
      <c r="G147" s="162"/>
      <c r="H147" s="160"/>
      <c r="I147" s="134">
        <f>SUM(E147:H147)</f>
        <v>0</v>
      </c>
      <c r="J147" s="165">
        <f>D147-I147</f>
        <v>0</v>
      </c>
    </row>
    <row r="148" spans="1:15" ht="34.5" thickBot="1" x14ac:dyDescent="0.25">
      <c r="A148" s="87" t="s">
        <v>190</v>
      </c>
      <c r="B148" s="62" t="s">
        <v>191</v>
      </c>
      <c r="C148" s="63"/>
      <c r="D148" s="159"/>
      <c r="E148" s="127"/>
      <c r="F148" s="149"/>
      <c r="G148" s="127"/>
      <c r="H148" s="159"/>
      <c r="I148" s="150">
        <f>SUM(E148:H148)</f>
        <v>0</v>
      </c>
      <c r="J148" s="167">
        <f>D148-I148</f>
        <v>0</v>
      </c>
    </row>
    <row r="149" spans="1:15" x14ac:dyDescent="0.2">
      <c r="A149" s="41"/>
      <c r="B149" s="43"/>
      <c r="C149" s="43"/>
      <c r="D149" s="37"/>
      <c r="E149" s="37"/>
      <c r="F149" s="37"/>
      <c r="G149" s="37"/>
      <c r="H149" s="37"/>
      <c r="I149" s="37"/>
      <c r="J149" s="37"/>
    </row>
    <row r="150" spans="1:15" s="111" customFormat="1" ht="22.5" customHeight="1" x14ac:dyDescent="0.2">
      <c r="A150" s="41" t="s">
        <v>202</v>
      </c>
      <c r="B150" s="191" t="s">
        <v>251</v>
      </c>
      <c r="C150" s="191"/>
      <c r="D150" s="191"/>
      <c r="E150" s="187" t="s">
        <v>206</v>
      </c>
      <c r="F150" s="187"/>
      <c r="G150" s="187"/>
      <c r="H150" s="187"/>
      <c r="I150" s="186"/>
      <c r="J150" s="186"/>
      <c r="O150" s="117"/>
    </row>
    <row r="151" spans="1:15" s="111" customFormat="1" ht="9.75" customHeight="1" x14ac:dyDescent="0.2">
      <c r="A151" s="112" t="s">
        <v>205</v>
      </c>
      <c r="B151" s="180" t="s">
        <v>203</v>
      </c>
      <c r="C151" s="180"/>
      <c r="D151" s="180"/>
      <c r="E151" s="180" t="s">
        <v>207</v>
      </c>
      <c r="F151" s="180"/>
      <c r="G151" s="180"/>
      <c r="H151" s="180"/>
      <c r="I151" s="184" t="s">
        <v>203</v>
      </c>
      <c r="J151" s="184"/>
    </row>
    <row r="152" spans="1:15" s="111" customFormat="1" ht="12.75" customHeight="1" x14ac:dyDescent="0.2">
      <c r="A152" s="112"/>
      <c r="B152" s="112"/>
      <c r="C152" s="112"/>
      <c r="D152" s="112"/>
      <c r="E152" s="113"/>
      <c r="F152" s="113"/>
      <c r="G152" s="44"/>
      <c r="H152" s="44"/>
      <c r="I152" s="113"/>
      <c r="J152" s="113"/>
    </row>
    <row r="153" spans="1:15" s="111" customFormat="1" ht="12.75" customHeight="1" x14ac:dyDescent="0.2">
      <c r="A153" s="112" t="s">
        <v>204</v>
      </c>
      <c r="B153" s="186" t="s">
        <v>250</v>
      </c>
      <c r="C153" s="186"/>
      <c r="D153" s="186"/>
      <c r="E153" s="113"/>
      <c r="F153" s="113"/>
      <c r="G153" s="113"/>
      <c r="H153" s="113"/>
      <c r="I153" s="113"/>
      <c r="J153" s="113"/>
    </row>
    <row r="154" spans="1:15" s="111" customFormat="1" ht="9.75" customHeight="1" x14ac:dyDescent="0.2">
      <c r="A154" s="112" t="s">
        <v>205</v>
      </c>
      <c r="B154" s="184" t="s">
        <v>203</v>
      </c>
      <c r="C154" s="184"/>
      <c r="D154" s="184"/>
      <c r="E154" s="113"/>
      <c r="F154" s="113"/>
      <c r="G154" s="113"/>
      <c r="H154" s="113"/>
      <c r="I154" s="113"/>
      <c r="J154" s="113"/>
    </row>
    <row r="155" spans="1:15" s="111" customFormat="1" ht="28.5" customHeight="1" x14ac:dyDescent="0.2">
      <c r="A155" s="112"/>
      <c r="B155" s="112"/>
      <c r="C155" s="112"/>
      <c r="D155" s="188" t="s">
        <v>244</v>
      </c>
      <c r="E155" s="188"/>
      <c r="F155" s="188"/>
      <c r="G155" s="182"/>
      <c r="H155" s="182"/>
      <c r="I155" s="182"/>
      <c r="J155" s="182"/>
    </row>
    <row r="156" spans="1:15" s="111" customFormat="1" ht="11.25" customHeight="1" x14ac:dyDescent="0.2">
      <c r="A156" s="112"/>
      <c r="B156" s="112"/>
      <c r="C156" s="112"/>
      <c r="D156" s="113"/>
      <c r="E156" s="113"/>
      <c r="F156" s="113"/>
      <c r="G156" s="184" t="s">
        <v>241</v>
      </c>
      <c r="H156" s="184"/>
      <c r="I156" s="184"/>
      <c r="J156" s="184"/>
    </row>
    <row r="157" spans="1:15" s="111" customFormat="1" ht="26.25" customHeight="1" x14ac:dyDescent="0.2">
      <c r="A157" s="112"/>
      <c r="B157" s="185" t="s">
        <v>208</v>
      </c>
      <c r="C157" s="185"/>
      <c r="D157" s="185"/>
      <c r="E157" s="181"/>
      <c r="F157" s="181"/>
      <c r="G157" s="190"/>
      <c r="H157" s="190"/>
      <c r="I157" s="181"/>
      <c r="J157" s="181"/>
    </row>
    <row r="158" spans="1:15" s="111" customFormat="1" ht="10.5" customHeight="1" x14ac:dyDescent="0.2">
      <c r="A158" s="112"/>
      <c r="B158" s="185" t="s">
        <v>209</v>
      </c>
      <c r="C158" s="185"/>
      <c r="D158" s="185"/>
      <c r="E158" s="184" t="s">
        <v>211</v>
      </c>
      <c r="F158" s="184"/>
      <c r="G158" s="179" t="s">
        <v>210</v>
      </c>
      <c r="H158" s="179"/>
      <c r="I158" s="179" t="s">
        <v>203</v>
      </c>
      <c r="J158" s="179"/>
    </row>
    <row r="159" spans="1:15" s="111" customFormat="1" ht="23.25" customHeight="1" x14ac:dyDescent="0.2">
      <c r="A159" s="111" t="s">
        <v>212</v>
      </c>
      <c r="B159" s="181"/>
      <c r="C159" s="181"/>
      <c r="D159" s="181"/>
      <c r="E159" s="190"/>
      <c r="F159" s="190"/>
      <c r="G159" s="181"/>
      <c r="H159" s="181"/>
      <c r="I159" s="181"/>
      <c r="J159" s="181"/>
    </row>
    <row r="160" spans="1:15" s="111" customFormat="1" ht="12" customHeight="1" x14ac:dyDescent="0.2">
      <c r="A160" s="44"/>
      <c r="B160" s="184" t="s">
        <v>211</v>
      </c>
      <c r="C160" s="184"/>
      <c r="D160" s="184"/>
      <c r="E160" s="179" t="s">
        <v>210</v>
      </c>
      <c r="F160" s="179"/>
      <c r="G160" s="184" t="s">
        <v>203</v>
      </c>
      <c r="H160" s="184"/>
      <c r="I160" s="183" t="s">
        <v>213</v>
      </c>
      <c r="J160" s="183"/>
      <c r="K160" s="124"/>
    </row>
    <row r="161" spans="1:11" s="111" customFormat="1" ht="9.75" customHeight="1" x14ac:dyDescent="0.2">
      <c r="A161" s="112"/>
      <c r="B161" s="112"/>
      <c r="C161" s="112"/>
      <c r="D161" s="114"/>
      <c r="E161" s="114"/>
      <c r="F161" s="112"/>
      <c r="G161" s="112"/>
      <c r="K161" s="124"/>
    </row>
    <row r="162" spans="1:11" s="111" customFormat="1" ht="13.5" customHeight="1" x14ac:dyDescent="0.2">
      <c r="A162" s="169" t="s">
        <v>192</v>
      </c>
      <c r="B162" s="112"/>
      <c r="C162" s="112"/>
      <c r="D162" s="44"/>
      <c r="E162" s="115"/>
      <c r="F162" s="115"/>
      <c r="G162" s="115"/>
      <c r="H162" s="116"/>
      <c r="I162" s="116"/>
      <c r="K162" s="124"/>
    </row>
    <row r="163" spans="1:11" s="111" customFormat="1" ht="11.25" x14ac:dyDescent="0.2">
      <c r="A163" s="112"/>
      <c r="B163" s="112"/>
      <c r="C163" s="112"/>
      <c r="D163" s="112"/>
      <c r="E163" s="114"/>
      <c r="F163" s="114"/>
      <c r="G163" s="114"/>
      <c r="H163" s="114"/>
      <c r="I163" s="114"/>
    </row>
  </sheetData>
  <mergeCells count="39">
    <mergeCell ref="A46:H46"/>
    <mergeCell ref="A14:H14"/>
    <mergeCell ref="A106:H106"/>
    <mergeCell ref="I159:J159"/>
    <mergeCell ref="G158:H158"/>
    <mergeCell ref="B159:D159"/>
    <mergeCell ref="E159:F159"/>
    <mergeCell ref="G159:H159"/>
    <mergeCell ref="G157:H157"/>
    <mergeCell ref="B150:D150"/>
    <mergeCell ref="I150:J150"/>
    <mergeCell ref="E150:H150"/>
    <mergeCell ref="I151:J151"/>
    <mergeCell ref="G156:J156"/>
    <mergeCell ref="D155:F155"/>
    <mergeCell ref="B153:D153"/>
    <mergeCell ref="B154:D154"/>
    <mergeCell ref="E151:H151"/>
    <mergeCell ref="I158:J158"/>
    <mergeCell ref="B151:D151"/>
    <mergeCell ref="I157:J157"/>
    <mergeCell ref="G155:J155"/>
    <mergeCell ref="I160:J160"/>
    <mergeCell ref="G160:H160"/>
    <mergeCell ref="E160:F160"/>
    <mergeCell ref="B160:D160"/>
    <mergeCell ref="E158:F158"/>
    <mergeCell ref="B158:D158"/>
    <mergeCell ref="B157:D157"/>
    <mergeCell ref="E157:F157"/>
    <mergeCell ref="B10:H10"/>
    <mergeCell ref="B11:H11"/>
    <mergeCell ref="B8:H8"/>
    <mergeCell ref="A1:I1"/>
    <mergeCell ref="A2:I2"/>
    <mergeCell ref="A3:I3"/>
    <mergeCell ref="E5:F5"/>
    <mergeCell ref="B6:H6"/>
    <mergeCell ref="B7:H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landscape" blackAndWhite="1" r:id="rId1"/>
  <headerFooter alignWithMargins="0"/>
  <rowBreaks count="4" manualBreakCount="4">
    <brk id="45" max="16383" man="1"/>
    <brk id="75" max="16383" man="1"/>
    <brk id="105" max="16383" man="1"/>
    <brk id="133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2011-03-25T10:45:34Z</dcterms:created>
  <dcterms:modified xsi:type="dcterms:W3CDTF">2015-03-17T05:54:12Z</dcterms:modified>
</cp:coreProperties>
</file>